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nts0c1-00150\teamshare\Financial Services\Child, Fam &amp; Educ\Education\Business Partnering\Schools Forum\"/>
    </mc:Choice>
  </mc:AlternateContent>
  <xr:revisionPtr revIDLastSave="0" documentId="8_{9D2E9618-3877-4924-B6CC-DD7189C3F5F2}" xr6:coauthVersionLast="47" xr6:coauthVersionMax="47" xr10:uidLastSave="{00000000-0000-0000-0000-000000000000}"/>
  <bookViews>
    <workbookView xWindow="-28920" yWindow="-120" windowWidth="29040" windowHeight="15840" xr2:uid="{61849896-88C9-4D96-8EC9-D56E0086976A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8" i="1" l="1"/>
  <c r="D169" i="1"/>
  <c r="D94" i="1"/>
  <c r="D82" i="1"/>
  <c r="D93" i="1"/>
  <c r="D76" i="1"/>
  <c r="D65" i="1"/>
  <c r="D57" i="1"/>
  <c r="D37" i="1"/>
  <c r="D88" i="1"/>
  <c r="D166" i="1"/>
  <c r="D149" i="1"/>
  <c r="D106" i="1"/>
  <c r="D41" i="1"/>
  <c r="D133" i="1"/>
  <c r="D38" i="1"/>
  <c r="D85" i="1"/>
  <c r="D19" i="1"/>
  <c r="D108" i="1"/>
  <c r="D123" i="1"/>
  <c r="D99" i="1"/>
  <c r="D34" i="1"/>
  <c r="D5" i="1"/>
  <c r="D91" i="1"/>
  <c r="D144" i="1"/>
  <c r="D134" i="1"/>
  <c r="D159" i="1"/>
  <c r="D55" i="1"/>
  <c r="D173" i="1"/>
  <c r="D164" i="1"/>
  <c r="D129" i="1"/>
  <c r="D130" i="1"/>
  <c r="D140" i="1"/>
  <c r="D139" i="1"/>
  <c r="D153" i="1"/>
  <c r="D117" i="1"/>
  <c r="D105" i="1"/>
  <c r="D118" i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7" i="1"/>
  <c r="H177" i="1" s="1"/>
  <c r="G175" i="1"/>
  <c r="H175" i="1" s="1"/>
  <c r="G173" i="1"/>
  <c r="H173" i="1" s="1"/>
  <c r="G174" i="1"/>
  <c r="H174" i="1" s="1"/>
  <c r="G172" i="1"/>
  <c r="H172" i="1" s="1"/>
  <c r="G159" i="1"/>
  <c r="H159" i="1" s="1"/>
  <c r="G171" i="1"/>
  <c r="H171" i="1" s="1"/>
  <c r="G170" i="1"/>
  <c r="H170" i="1" s="1"/>
  <c r="G169" i="1"/>
  <c r="H169" i="1" s="1"/>
  <c r="G168" i="1"/>
  <c r="H168" i="1" s="1"/>
  <c r="G133" i="1"/>
  <c r="H133" i="1" s="1"/>
  <c r="G167" i="1"/>
  <c r="H167" i="1" s="1"/>
  <c r="G166" i="1"/>
  <c r="H166" i="1" s="1"/>
  <c r="G164" i="1"/>
  <c r="H164" i="1" s="1"/>
  <c r="G165" i="1"/>
  <c r="H165" i="1" s="1"/>
  <c r="G163" i="1"/>
  <c r="H163" i="1" s="1"/>
  <c r="G153" i="1"/>
  <c r="H153" i="1" s="1"/>
  <c r="G162" i="1"/>
  <c r="H162" i="1" s="1"/>
  <c r="G161" i="1"/>
  <c r="H161" i="1" s="1"/>
  <c r="G99" i="1"/>
  <c r="H99" i="1" s="1"/>
  <c r="G160" i="1"/>
  <c r="H160" i="1" s="1"/>
  <c r="G158" i="1"/>
  <c r="H158" i="1" s="1"/>
  <c r="G157" i="1"/>
  <c r="H157" i="1" s="1"/>
  <c r="G156" i="1"/>
  <c r="H156" i="1" s="1"/>
  <c r="G155" i="1"/>
  <c r="H155" i="1" s="1"/>
  <c r="G154" i="1"/>
  <c r="H154" i="1" s="1"/>
  <c r="G148" i="1"/>
  <c r="H148" i="1" s="1"/>
  <c r="G152" i="1"/>
  <c r="H152" i="1" s="1"/>
  <c r="G149" i="1"/>
  <c r="H149" i="1" s="1"/>
  <c r="G151" i="1"/>
  <c r="H151" i="1" s="1"/>
  <c r="G144" i="1"/>
  <c r="H144" i="1" s="1"/>
  <c r="G150" i="1"/>
  <c r="H150" i="1" s="1"/>
  <c r="G140" i="1"/>
  <c r="H140" i="1" s="1"/>
  <c r="G147" i="1"/>
  <c r="H147" i="1" s="1"/>
  <c r="G146" i="1"/>
  <c r="H146" i="1" s="1"/>
  <c r="G145" i="1"/>
  <c r="H145" i="1" s="1"/>
  <c r="G143" i="1"/>
  <c r="H143" i="1" s="1"/>
  <c r="G142" i="1"/>
  <c r="H142" i="1" s="1"/>
  <c r="G141" i="1"/>
  <c r="H141" i="1" s="1"/>
  <c r="G134" i="1"/>
  <c r="H134" i="1" s="1"/>
  <c r="G139" i="1"/>
  <c r="H139" i="1" s="1"/>
  <c r="G138" i="1"/>
  <c r="H138" i="1" s="1"/>
  <c r="G137" i="1"/>
  <c r="H137" i="1" s="1"/>
  <c r="G136" i="1"/>
  <c r="H136" i="1" s="1"/>
  <c r="G135" i="1"/>
  <c r="H135" i="1" s="1"/>
  <c r="G132" i="1"/>
  <c r="H132" i="1" s="1"/>
  <c r="G129" i="1"/>
  <c r="H129" i="1" s="1"/>
  <c r="G131" i="1"/>
  <c r="H131" i="1" s="1"/>
  <c r="G130" i="1"/>
  <c r="H130" i="1" s="1"/>
  <c r="G91" i="1"/>
  <c r="H91" i="1" s="1"/>
  <c r="G108" i="1"/>
  <c r="H108" i="1" s="1"/>
  <c r="G128" i="1"/>
  <c r="H128" i="1" s="1"/>
  <c r="G127" i="1"/>
  <c r="H127" i="1" s="1"/>
  <c r="G126" i="1"/>
  <c r="H126" i="1" s="1"/>
  <c r="G123" i="1"/>
  <c r="H123" i="1" s="1"/>
  <c r="G125" i="1"/>
  <c r="H125" i="1" s="1"/>
  <c r="G124" i="1"/>
  <c r="H124" i="1" s="1"/>
  <c r="G122" i="1"/>
  <c r="H122" i="1" s="1"/>
  <c r="G65" i="1"/>
  <c r="H65" i="1" s="1"/>
  <c r="G121" i="1"/>
  <c r="H121" i="1" s="1"/>
  <c r="G120" i="1"/>
  <c r="H120" i="1" s="1"/>
  <c r="G118" i="1"/>
  <c r="H118" i="1" s="1"/>
  <c r="G119" i="1"/>
  <c r="H119" i="1" s="1"/>
  <c r="G117" i="1"/>
  <c r="H117" i="1" s="1"/>
  <c r="G85" i="1"/>
  <c r="H85" i="1" s="1"/>
  <c r="G116" i="1"/>
  <c r="H116" i="1" s="1"/>
  <c r="G115" i="1"/>
  <c r="H115" i="1" s="1"/>
  <c r="G94" i="1"/>
  <c r="H94" i="1" s="1"/>
  <c r="G114" i="1"/>
  <c r="H114" i="1" s="1"/>
  <c r="G113" i="1"/>
  <c r="H113" i="1" s="1"/>
  <c r="G106" i="1"/>
  <c r="H106" i="1" s="1"/>
  <c r="G112" i="1"/>
  <c r="H112" i="1" s="1"/>
  <c r="G111" i="1"/>
  <c r="H111" i="1" s="1"/>
  <c r="G110" i="1"/>
  <c r="H110" i="1" s="1"/>
  <c r="G109" i="1"/>
  <c r="H109" i="1" s="1"/>
  <c r="G107" i="1"/>
  <c r="H107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8" i="1"/>
  <c r="H98" i="1" s="1"/>
  <c r="G97" i="1"/>
  <c r="H97" i="1" s="1"/>
  <c r="G96" i="1"/>
  <c r="H96" i="1" s="1"/>
  <c r="G95" i="1"/>
  <c r="H95" i="1" s="1"/>
  <c r="G93" i="1"/>
  <c r="H93" i="1" s="1"/>
  <c r="G92" i="1"/>
  <c r="H92" i="1" s="1"/>
  <c r="G90" i="1"/>
  <c r="H90" i="1" s="1"/>
  <c r="G89" i="1"/>
  <c r="H89" i="1" s="1"/>
  <c r="G88" i="1"/>
  <c r="H88" i="1" s="1"/>
  <c r="G87" i="1"/>
  <c r="H87" i="1" s="1"/>
  <c r="G86" i="1"/>
  <c r="H86" i="1" s="1"/>
  <c r="G37" i="1"/>
  <c r="H37" i="1" s="1"/>
  <c r="G84" i="1"/>
  <c r="H84" i="1" s="1"/>
  <c r="G83" i="1"/>
  <c r="H83" i="1" s="1"/>
  <c r="G82" i="1"/>
  <c r="H82" i="1" s="1"/>
  <c r="G81" i="1"/>
  <c r="H81" i="1" s="1"/>
  <c r="G76" i="1"/>
  <c r="H76" i="1" s="1"/>
  <c r="G80" i="1"/>
  <c r="H80" i="1" s="1"/>
  <c r="G79" i="1"/>
  <c r="H79" i="1" s="1"/>
  <c r="G78" i="1"/>
  <c r="H78" i="1" s="1"/>
  <c r="G77" i="1"/>
  <c r="H77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4" i="1"/>
  <c r="H64" i="1" s="1"/>
  <c r="G63" i="1"/>
  <c r="H63" i="1" s="1"/>
  <c r="G57" i="1"/>
  <c r="H57" i="1" s="1"/>
  <c r="G62" i="1"/>
  <c r="H62" i="1" s="1"/>
  <c r="G61" i="1"/>
  <c r="H61" i="1" s="1"/>
  <c r="G60" i="1"/>
  <c r="H60" i="1" s="1"/>
  <c r="G59" i="1"/>
  <c r="H59" i="1" s="1"/>
  <c r="G58" i="1"/>
  <c r="H58" i="1" s="1"/>
  <c r="G55" i="1"/>
  <c r="H55" i="1" s="1"/>
  <c r="G38" i="1"/>
  <c r="H38" i="1" s="1"/>
  <c r="G56" i="1"/>
  <c r="H56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1" i="1"/>
  <c r="H41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0" i="1"/>
  <c r="H40" i="1" s="1"/>
  <c r="G39" i="1"/>
  <c r="H39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19" i="1"/>
  <c r="H19" i="1" s="1"/>
  <c r="G23" i="1"/>
  <c r="H23" i="1" s="1"/>
  <c r="G22" i="1"/>
  <c r="H22" i="1" s="1"/>
  <c r="G21" i="1"/>
  <c r="H21" i="1" s="1"/>
  <c r="G20" i="1"/>
  <c r="H20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D181" i="1" l="1"/>
  <c r="C181" i="1"/>
  <c r="D184" i="1"/>
  <c r="C184" i="1"/>
  <c r="D179" i="1"/>
  <c r="C179" i="1"/>
  <c r="D182" i="1"/>
  <c r="C182" i="1"/>
  <c r="D180" i="1"/>
  <c r="C180" i="1"/>
  <c r="D183" i="1"/>
  <c r="C183" i="1"/>
  <c r="D177" i="1"/>
  <c r="C177" i="1"/>
  <c r="D157" i="1"/>
  <c r="C157" i="1"/>
  <c r="D64" i="1"/>
  <c r="C64" i="1"/>
  <c r="D25" i="1"/>
  <c r="C25" i="1"/>
  <c r="D20" i="1"/>
  <c r="C20" i="1"/>
  <c r="D142" i="1"/>
  <c r="C142" i="1"/>
  <c r="C148" i="1"/>
  <c r="C169" i="1"/>
  <c r="D73" i="1"/>
  <c r="C73" i="1"/>
  <c r="C94" i="1"/>
  <c r="C82" i="1"/>
  <c r="D138" i="1"/>
  <c r="C138" i="1"/>
  <c r="C93" i="1"/>
  <c r="C76" i="1"/>
  <c r="D50" i="1"/>
  <c r="C50" i="1"/>
  <c r="D163" i="1"/>
  <c r="C163" i="1"/>
  <c r="D121" i="1"/>
  <c r="C121" i="1"/>
  <c r="C65" i="1"/>
  <c r="D147" i="1"/>
  <c r="C147" i="1"/>
  <c r="D61" i="1"/>
  <c r="C61" i="1"/>
  <c r="D172" i="1"/>
  <c r="C172" i="1"/>
  <c r="C57" i="1"/>
  <c r="D42" i="1"/>
  <c r="C42" i="1"/>
  <c r="D122" i="1"/>
  <c r="C122" i="1"/>
  <c r="D18" i="1"/>
  <c r="C18" i="1"/>
  <c r="D39" i="1"/>
  <c r="C39" i="1"/>
  <c r="D113" i="1"/>
  <c r="C113" i="1"/>
  <c r="C37" i="1"/>
  <c r="D59" i="1"/>
  <c r="C59" i="1"/>
  <c r="D75" i="1"/>
  <c r="C75" i="1"/>
  <c r="D8" i="1"/>
  <c r="C8" i="1"/>
  <c r="C88" i="1"/>
  <c r="C166" i="1"/>
  <c r="C149" i="1"/>
  <c r="D27" i="1"/>
  <c r="C27" i="1"/>
  <c r="D95" i="1"/>
  <c r="C95" i="1"/>
  <c r="C106" i="1"/>
  <c r="D170" i="1"/>
  <c r="C170" i="1"/>
  <c r="C41" i="1"/>
  <c r="D79" i="1"/>
  <c r="C79" i="1"/>
  <c r="C133" i="1"/>
  <c r="D30" i="1"/>
  <c r="C30" i="1"/>
  <c r="D101" i="1"/>
  <c r="C101" i="1"/>
  <c r="D90" i="1"/>
  <c r="C90" i="1"/>
  <c r="D49" i="1"/>
  <c r="C49" i="1"/>
  <c r="D137" i="1"/>
  <c r="C137" i="1"/>
  <c r="D112" i="1"/>
  <c r="C112" i="1"/>
  <c r="D17" i="1"/>
  <c r="C17" i="1"/>
  <c r="D98" i="1"/>
  <c r="C98" i="1"/>
  <c r="D67" i="1"/>
  <c r="C67" i="1"/>
  <c r="D62" i="1"/>
  <c r="C62" i="1"/>
  <c r="D132" i="1"/>
  <c r="C132" i="1"/>
  <c r="D11" i="1"/>
  <c r="C11" i="1"/>
  <c r="D168" i="1"/>
  <c r="C168" i="1"/>
  <c r="D109" i="1"/>
  <c r="C109" i="1"/>
  <c r="D107" i="1"/>
  <c r="C107" i="1"/>
  <c r="C38" i="1"/>
  <c r="C85" i="1"/>
  <c r="D6" i="1"/>
  <c r="C6" i="1"/>
  <c r="D165" i="1"/>
  <c r="C165" i="1"/>
  <c r="D31" i="1"/>
  <c r="C31" i="1"/>
  <c r="D35" i="1"/>
  <c r="C35" i="1"/>
  <c r="D146" i="1"/>
  <c r="C146" i="1"/>
  <c r="D86" i="1"/>
  <c r="C86" i="1"/>
  <c r="D10" i="1"/>
  <c r="C10" i="1"/>
  <c r="C19" i="1"/>
  <c r="D71" i="1"/>
  <c r="C71" i="1"/>
  <c r="D53" i="1"/>
  <c r="C53" i="1"/>
  <c r="D96" i="1"/>
  <c r="C96" i="1"/>
  <c r="D158" i="1"/>
  <c r="C158" i="1"/>
  <c r="D174" i="1"/>
  <c r="C174" i="1"/>
  <c r="D155" i="1"/>
  <c r="C155" i="1"/>
  <c r="D14" i="1"/>
  <c r="C14" i="1"/>
  <c r="D69" i="1"/>
  <c r="C69" i="1"/>
  <c r="C108" i="1"/>
  <c r="D127" i="1"/>
  <c r="C127" i="1"/>
  <c r="D46" i="1"/>
  <c r="C46" i="1"/>
  <c r="D54" i="1"/>
  <c r="C54" i="1"/>
  <c r="D136" i="1"/>
  <c r="C136" i="1"/>
  <c r="C123" i="1"/>
  <c r="D135" i="1"/>
  <c r="C135" i="1"/>
  <c r="D29" i="1"/>
  <c r="C29" i="1"/>
  <c r="D58" i="1"/>
  <c r="C58" i="1"/>
  <c r="D16" i="1"/>
  <c r="C16" i="1"/>
  <c r="D28" i="1"/>
  <c r="C28" i="1"/>
  <c r="D126" i="1"/>
  <c r="C126" i="1"/>
  <c r="D36" i="1"/>
  <c r="C36" i="1"/>
  <c r="D63" i="1"/>
  <c r="C63" i="1"/>
  <c r="C99" i="1"/>
  <c r="C34" i="1"/>
  <c r="D68" i="1"/>
  <c r="C68" i="1"/>
  <c r="D78" i="1"/>
  <c r="C78" i="1"/>
  <c r="D171" i="1"/>
  <c r="C171" i="1"/>
  <c r="D74" i="1"/>
  <c r="C74" i="1"/>
  <c r="D15" i="1"/>
  <c r="C15" i="1"/>
  <c r="C5" i="1"/>
  <c r="D150" i="1"/>
  <c r="C150" i="1"/>
  <c r="D152" i="1"/>
  <c r="C152" i="1"/>
  <c r="D84" i="1"/>
  <c r="C84" i="1"/>
  <c r="C91" i="1"/>
  <c r="D48" i="1"/>
  <c r="C48" i="1"/>
  <c r="D175" i="1"/>
  <c r="C175" i="1"/>
  <c r="D40" i="1"/>
  <c r="C40" i="1"/>
  <c r="D26" i="1"/>
  <c r="C26" i="1"/>
  <c r="D77" i="1"/>
  <c r="C77" i="1"/>
  <c r="D7" i="1"/>
  <c r="C7" i="1"/>
  <c r="D111" i="1"/>
  <c r="C111" i="1"/>
  <c r="D66" i="1"/>
  <c r="C66" i="1"/>
  <c r="D32" i="1"/>
  <c r="C32" i="1"/>
  <c r="D154" i="1"/>
  <c r="C154" i="1"/>
  <c r="D87" i="1"/>
  <c r="C87" i="1"/>
  <c r="C144" i="1"/>
  <c r="D145" i="1"/>
  <c r="C145" i="1"/>
  <c r="C134" i="1"/>
  <c r="C159" i="1"/>
  <c r="C55" i="1"/>
  <c r="D43" i="1"/>
  <c r="C43" i="1"/>
  <c r="D131" i="1"/>
  <c r="C131" i="1"/>
  <c r="D97" i="1"/>
  <c r="C97" i="1"/>
  <c r="D52" i="1"/>
  <c r="C52" i="1"/>
  <c r="D103" i="1"/>
  <c r="C103" i="1"/>
  <c r="D114" i="1"/>
  <c r="C114" i="1"/>
  <c r="D81" i="1"/>
  <c r="C81" i="1"/>
  <c r="C173" i="1"/>
  <c r="D167" i="1"/>
  <c r="C167" i="1"/>
  <c r="D70" i="1"/>
  <c r="C70" i="1"/>
  <c r="C164" i="1"/>
  <c r="D156" i="1"/>
  <c r="C156" i="1"/>
  <c r="D115" i="1"/>
  <c r="C115" i="1"/>
  <c r="C129" i="1"/>
  <c r="D141" i="1"/>
  <c r="C141" i="1"/>
  <c r="D83" i="1"/>
  <c r="C83" i="1"/>
  <c r="D21" i="1"/>
  <c r="C21" i="1"/>
  <c r="D151" i="1"/>
  <c r="C151" i="1"/>
  <c r="D104" i="1"/>
  <c r="C104" i="1"/>
  <c r="D89" i="1"/>
  <c r="C89" i="1"/>
  <c r="D60" i="1"/>
  <c r="C60" i="1"/>
  <c r="D162" i="1"/>
  <c r="C162" i="1"/>
  <c r="C130" i="1"/>
  <c r="D33" i="1"/>
  <c r="C33" i="1"/>
  <c r="D45" i="1"/>
  <c r="C45" i="1"/>
  <c r="D22" i="1"/>
  <c r="C22" i="1"/>
  <c r="D160" i="1"/>
  <c r="C160" i="1"/>
  <c r="C140" i="1"/>
  <c r="C139" i="1"/>
  <c r="D24" i="1"/>
  <c r="C24" i="1"/>
  <c r="D56" i="1"/>
  <c r="C56" i="1"/>
  <c r="C153" i="1"/>
  <c r="D13" i="1"/>
  <c r="C13" i="1"/>
  <c r="D119" i="1"/>
  <c r="C119" i="1"/>
  <c r="D125" i="1"/>
  <c r="C125" i="1"/>
  <c r="D9" i="1"/>
  <c r="C9" i="1"/>
  <c r="C117" i="1"/>
  <c r="D80" i="1"/>
  <c r="C80" i="1"/>
  <c r="D102" i="1"/>
  <c r="C102" i="1"/>
  <c r="D143" i="1"/>
  <c r="C143" i="1"/>
  <c r="D128" i="1"/>
  <c r="C128" i="1"/>
  <c r="D51" i="1"/>
  <c r="C51" i="1"/>
  <c r="C105" i="1"/>
  <c r="D47" i="1"/>
  <c r="C47" i="1"/>
  <c r="D110" i="1"/>
  <c r="C110" i="1"/>
  <c r="D116" i="1"/>
  <c r="C116" i="1"/>
  <c r="C118" i="1"/>
  <c r="D44" i="1"/>
  <c r="C44" i="1"/>
  <c r="D120" i="1"/>
  <c r="C120" i="1"/>
  <c r="D100" i="1"/>
  <c r="C100" i="1"/>
  <c r="D124" i="1"/>
  <c r="C124" i="1"/>
  <c r="D161" i="1"/>
  <c r="C161" i="1"/>
  <c r="D72" i="1"/>
  <c r="C72" i="1"/>
  <c r="D23" i="1"/>
  <c r="C23" i="1"/>
  <c r="D12" i="1"/>
  <c r="C12" i="1"/>
  <c r="D92" i="1"/>
  <c r="C92" i="1"/>
  <c r="E184" i="1" l="1"/>
  <c r="E180" i="1"/>
  <c r="E181" i="1"/>
  <c r="E154" i="1"/>
  <c r="E111" i="1"/>
  <c r="E5" i="1"/>
  <c r="E166" i="1"/>
  <c r="E11" i="1"/>
  <c r="E30" i="1"/>
  <c r="E95" i="1"/>
  <c r="E59" i="1"/>
  <c r="E18" i="1"/>
  <c r="E64" i="1"/>
  <c r="E182" i="1"/>
  <c r="E133" i="1"/>
  <c r="E168" i="1"/>
  <c r="E27" i="1"/>
  <c r="E23" i="1"/>
  <c r="E141" i="1"/>
  <c r="E25" i="1"/>
  <c r="E66" i="1"/>
  <c r="E132" i="1"/>
  <c r="E17" i="1"/>
  <c r="E89" i="1"/>
  <c r="E24" i="1"/>
  <c r="E134" i="1"/>
  <c r="E117" i="1"/>
  <c r="E65" i="1"/>
  <c r="E158" i="1"/>
  <c r="E165" i="1"/>
  <c r="E68" i="1"/>
  <c r="E144" i="1"/>
  <c r="E32" i="1"/>
  <c r="E126" i="1"/>
  <c r="E73" i="1"/>
  <c r="E160" i="1"/>
  <c r="E105" i="1"/>
  <c r="E156" i="1"/>
  <c r="E70" i="1"/>
  <c r="E99" i="1"/>
  <c r="E28" i="1"/>
  <c r="E169" i="1"/>
  <c r="E118" i="1"/>
  <c r="E13" i="1"/>
  <c r="E162" i="1"/>
  <c r="E173" i="1"/>
  <c r="E114" i="1"/>
  <c r="E74" i="1"/>
  <c r="E135" i="1"/>
  <c r="E96" i="1"/>
  <c r="E10" i="1"/>
  <c r="E163" i="1"/>
  <c r="E36" i="1"/>
  <c r="E43" i="1"/>
  <c r="E8" i="1"/>
  <c r="E100" i="1"/>
  <c r="E91" i="1"/>
  <c r="E6" i="1"/>
  <c r="E179" i="1"/>
  <c r="E72" i="1"/>
  <c r="E120" i="1"/>
  <c r="E128" i="1"/>
  <c r="E140" i="1"/>
  <c r="E84" i="1"/>
  <c r="E155" i="1"/>
  <c r="E107" i="1"/>
  <c r="E49" i="1"/>
  <c r="E170" i="1"/>
  <c r="E183" i="1"/>
  <c r="E125" i="1"/>
  <c r="E56" i="1"/>
  <c r="E129" i="1"/>
  <c r="E51" i="1"/>
  <c r="E167" i="1"/>
  <c r="E122" i="1"/>
  <c r="E62" i="1"/>
  <c r="E130" i="1"/>
  <c r="E115" i="1"/>
  <c r="E145" i="1"/>
  <c r="E47" i="1"/>
  <c r="E104" i="1"/>
  <c r="E97" i="1"/>
  <c r="E159" i="1"/>
  <c r="E58" i="1"/>
  <c r="E54" i="1"/>
  <c r="E69" i="1"/>
  <c r="E86" i="1"/>
  <c r="E85" i="1"/>
  <c r="E67" i="1"/>
  <c r="E90" i="1"/>
  <c r="E151" i="1"/>
  <c r="E103" i="1"/>
  <c r="E127" i="1"/>
  <c r="E35" i="1"/>
  <c r="E41" i="1"/>
  <c r="E172" i="1"/>
  <c r="E76" i="1"/>
  <c r="E164" i="1"/>
  <c r="E16" i="1"/>
  <c r="E60" i="1"/>
  <c r="E14" i="1"/>
  <c r="E137" i="1"/>
  <c r="E147" i="1"/>
  <c r="E121" i="1"/>
  <c r="E50" i="1"/>
  <c r="E139" i="1"/>
  <c r="E33" i="1"/>
  <c r="E81" i="1"/>
  <c r="E52" i="1"/>
  <c r="E55" i="1"/>
  <c r="E26" i="1"/>
  <c r="E150" i="1"/>
  <c r="E78" i="1"/>
  <c r="E136" i="1"/>
  <c r="E46" i="1"/>
  <c r="E174" i="1"/>
  <c r="E53" i="1"/>
  <c r="E31" i="1"/>
  <c r="E75" i="1"/>
  <c r="E57" i="1"/>
  <c r="E138" i="1"/>
  <c r="E20" i="1"/>
  <c r="E157" i="1"/>
  <c r="E80" i="1"/>
  <c r="E44" i="1"/>
  <c r="E116" i="1"/>
  <c r="E119" i="1"/>
  <c r="E40" i="1"/>
  <c r="E12" i="1"/>
  <c r="E110" i="1"/>
  <c r="E161" i="1"/>
  <c r="E124" i="1"/>
  <c r="E63" i="1"/>
  <c r="E29" i="1"/>
  <c r="E71" i="1"/>
  <c r="E146" i="1"/>
  <c r="E38" i="1"/>
  <c r="E112" i="1"/>
  <c r="E79" i="1"/>
  <c r="E149" i="1"/>
  <c r="E37" i="1"/>
  <c r="E82" i="1"/>
  <c r="E92" i="1"/>
  <c r="E143" i="1"/>
  <c r="E9" i="1"/>
  <c r="E153" i="1"/>
  <c r="E22" i="1"/>
  <c r="E21" i="1"/>
  <c r="E131" i="1"/>
  <c r="E7" i="1"/>
  <c r="E175" i="1"/>
  <c r="E171" i="1"/>
  <c r="E108" i="1"/>
  <c r="E19" i="1"/>
  <c r="E88" i="1"/>
  <c r="E113" i="1"/>
  <c r="E42" i="1"/>
  <c r="E94" i="1"/>
  <c r="E148" i="1"/>
  <c r="E102" i="1"/>
  <c r="E45" i="1"/>
  <c r="E83" i="1"/>
  <c r="E87" i="1"/>
  <c r="E77" i="1"/>
  <c r="E48" i="1"/>
  <c r="E152" i="1"/>
  <c r="E15" i="1"/>
  <c r="E34" i="1"/>
  <c r="E123" i="1"/>
  <c r="E109" i="1"/>
  <c r="E98" i="1"/>
  <c r="E101" i="1"/>
  <c r="E106" i="1"/>
  <c r="E39" i="1"/>
  <c r="E61" i="1"/>
  <c r="E93" i="1"/>
  <c r="E142" i="1"/>
  <c r="E177" i="1"/>
</calcChain>
</file>

<file path=xl/sharedStrings.xml><?xml version="1.0" encoding="utf-8"?>
<sst xmlns="http://schemas.openxmlformats.org/spreadsheetml/2006/main" count="187" uniqueCount="187">
  <si>
    <t>Schools Contribution to Capital Maintenance</t>
  </si>
  <si>
    <t>DfE</t>
  </si>
  <si>
    <t>School</t>
  </si>
  <si>
    <t>School Budget Share</t>
  </si>
  <si>
    <t xml:space="preserve">Closing Balance </t>
  </si>
  <si>
    <t>Rev bal as a % of funding</t>
  </si>
  <si>
    <t>Pupils</t>
  </si>
  <si>
    <t>Indicative Contribution</t>
  </si>
  <si>
    <t>Indicative Contibution per Pupil</t>
  </si>
  <si>
    <t>Abacus Primary</t>
  </si>
  <si>
    <t>All Saints CE P Fordham</t>
  </si>
  <si>
    <t>All Saints CE P Maldon</t>
  </si>
  <si>
    <t>Alresford C P</t>
  </si>
  <si>
    <t>Ashdon C P</t>
  </si>
  <si>
    <t>Baddow Hall C I Gt Baddow</t>
  </si>
  <si>
    <t>Baddow Hall C J Gt Baddow</t>
  </si>
  <si>
    <t>Baynards C P Tiptree</t>
  </si>
  <si>
    <t>Beehive Lane C P Gt Baddow</t>
  </si>
  <si>
    <t>Bentfield C P Stansted</t>
  </si>
  <si>
    <t>Birchanger CE P</t>
  </si>
  <si>
    <t>Blackmore C P</t>
  </si>
  <si>
    <t>Boreham C P</t>
  </si>
  <si>
    <t>Boxted CE P</t>
  </si>
  <si>
    <t>Bradfield C P</t>
  </si>
  <si>
    <t>Brightlingsea C P</t>
  </si>
  <si>
    <t>Brightside Primary School</t>
  </si>
  <si>
    <t>Brinkley Grove Primary School</t>
  </si>
  <si>
    <t>Broomfield Primary School</t>
  </si>
  <si>
    <t>Broomgrove C I Wivenhoe</t>
  </si>
  <si>
    <t>Broomgrove C J Wivenhoe</t>
  </si>
  <si>
    <t>Burnham on Crouch C P</t>
  </si>
  <si>
    <t>Buttsbury Infant School</t>
  </si>
  <si>
    <t>Canewdon Endowed P &amp; N</t>
  </si>
  <si>
    <t>Canvey C I Canvey Island</t>
  </si>
  <si>
    <t>Canvey C J Canvey Island</t>
  </si>
  <si>
    <t>Chappel CE P</t>
  </si>
  <si>
    <t>Chase Lane Primary School</t>
  </si>
  <si>
    <t>Chipping Hill C I Witham</t>
  </si>
  <si>
    <t>Church Langley C P Harlow</t>
  </si>
  <si>
    <t>Clavering C P</t>
  </si>
  <si>
    <t>Cold Norton C P</t>
  </si>
  <si>
    <t>Collingwood Primary School</t>
  </si>
  <si>
    <t>Coopersale &amp; Theydon Garnon CE P</t>
  </si>
  <si>
    <t>Copford CE P</t>
  </si>
  <si>
    <t>Danbury Park C P</t>
  </si>
  <si>
    <t>Dedham CE P</t>
  </si>
  <si>
    <t>Doddinghurst C I</t>
  </si>
  <si>
    <t>Down Hall C P Rayleigh</t>
  </si>
  <si>
    <t>Downham CE P</t>
  </si>
  <si>
    <t>Dunmow St Marys CE Primary School</t>
  </si>
  <si>
    <t>Earls Colne Primary School</t>
  </si>
  <si>
    <t>East Hanningfield CE P</t>
  </si>
  <si>
    <t>Edward Francis C P Rayleigh</t>
  </si>
  <si>
    <t>Eight Ash Green CE P</t>
  </si>
  <si>
    <t>Elsenham CE P</t>
  </si>
  <si>
    <t>Engaines Primary School</t>
  </si>
  <si>
    <t>Eversley C P Pitsea</t>
  </si>
  <si>
    <t>Felsted C P</t>
  </si>
  <si>
    <t>Friars Grove C P Colchester</t>
  </si>
  <si>
    <t>Frinton C P</t>
  </si>
  <si>
    <t>Fyfield Dr Walker's CE P</t>
  </si>
  <si>
    <t>Galleywood C I</t>
  </si>
  <si>
    <t>Ghyllgrove C P Basildon</t>
  </si>
  <si>
    <t>Gosbecks C P Colchester</t>
  </si>
  <si>
    <t>Grange CP Wickford</t>
  </si>
  <si>
    <t>Great Bardfield C P</t>
  </si>
  <si>
    <t>Great Bentley C P</t>
  </si>
  <si>
    <t>Great Bradfords C I &amp; N Braintree</t>
  </si>
  <si>
    <t>Great Bradfords C J Braintree</t>
  </si>
  <si>
    <t>Great Dunmow Primary School</t>
  </si>
  <si>
    <t>Great Leighs C P</t>
  </si>
  <si>
    <t>Great Sampford C P</t>
  </si>
  <si>
    <t>Great Tey CE (Cont) P</t>
  </si>
  <si>
    <t>Great Waltham CE P</t>
  </si>
  <si>
    <t>Hamilton C P Colchester</t>
  </si>
  <si>
    <t>Hare Street Primary School</t>
  </si>
  <si>
    <t>Harwich C P &amp; N</t>
  </si>
  <si>
    <t>Hatfield Peverel C I</t>
  </si>
  <si>
    <t>Hazelmere C I &amp; N Colchester</t>
  </si>
  <si>
    <t>Hazelmere C J Colchester</t>
  </si>
  <si>
    <t>Heathlands CE P West Bergholt</t>
  </si>
  <si>
    <t>Henham &amp; Ugley C P</t>
  </si>
  <si>
    <t>Highfields C P Lawford</t>
  </si>
  <si>
    <t>Highwood C P</t>
  </si>
  <si>
    <t>Hogarth C P Brentwood</t>
  </si>
  <si>
    <t>Holly Trees Primary, Brentwood</t>
  </si>
  <si>
    <t>Holt Farm C I Hawkwell</t>
  </si>
  <si>
    <t>Holy Trinity CE P Halstead</t>
  </si>
  <si>
    <t>Howbridge Infant School</t>
  </si>
  <si>
    <t>Ingatestone C I</t>
  </si>
  <si>
    <t>John Bunyan C P &amp; N Braintree</t>
  </si>
  <si>
    <t>John Ray C I Braintree</t>
  </si>
  <si>
    <t>Kelvedon Hatch C P</t>
  </si>
  <si>
    <t>Kendall CE P Colchester</t>
  </si>
  <si>
    <t>Kings Ford C I &amp; N Colchester</t>
  </si>
  <si>
    <t>Kingswood Primary School</t>
  </si>
  <si>
    <t>Langenhoe C P</t>
  </si>
  <si>
    <t>Langham C P</t>
  </si>
  <si>
    <t>Layer de la Haye CE P</t>
  </si>
  <si>
    <t>Leverton Primary School</t>
  </si>
  <si>
    <t>Lexden C P Colchester</t>
  </si>
  <si>
    <t>Limes Farm C J The Chigwell</t>
  </si>
  <si>
    <t>Lincewood Primary Basildon</t>
  </si>
  <si>
    <t>Long Ridings C P Hutton</t>
  </si>
  <si>
    <t>Manuden C P</t>
  </si>
  <si>
    <t>Matching Green CE P</t>
  </si>
  <si>
    <t>Mayflower C P The Harwich</t>
  </si>
  <si>
    <t>Mersea Island School</t>
  </si>
  <si>
    <t>Milldene C P The Tiptree</t>
  </si>
  <si>
    <t>Millhouse C J Laindon</t>
  </si>
  <si>
    <t>Montgomery C I &amp; N Colchester</t>
  </si>
  <si>
    <t>Montgomery C J Colchester</t>
  </si>
  <si>
    <t>Myland C P Colchester</t>
  </si>
  <si>
    <t>Nazeing C P</t>
  </si>
  <si>
    <t>Newport C P</t>
  </si>
  <si>
    <t>North C P Colchester</t>
  </si>
  <si>
    <t>Oakfield Primary</t>
  </si>
  <si>
    <t>Oakwood C I The Clacton</t>
  </si>
  <si>
    <t>Old Heath C P Colchester</t>
  </si>
  <si>
    <t>Parsons Heath CE (Cont) P Colchester</t>
  </si>
  <si>
    <t>Prettygate C I Colchester</t>
  </si>
  <si>
    <t>Prettygate C J Colchester</t>
  </si>
  <si>
    <t>Priory C P The Bicknacre</t>
  </si>
  <si>
    <t>Quilters C I Billericay</t>
  </si>
  <si>
    <t>Quilters C J Billericay</t>
  </si>
  <si>
    <t>Rettendon C P</t>
  </si>
  <si>
    <t>Roach Vale C P Colchester</t>
  </si>
  <si>
    <t>Rodings Primary School</t>
  </si>
  <si>
    <t>Sheering CE P</t>
  </si>
  <si>
    <t>South Green C I &amp; N Billericay</t>
  </si>
  <si>
    <t>South Green C J Billericay</t>
  </si>
  <si>
    <t>Spring Meadow C P Dovercourt Harwich</t>
  </si>
  <si>
    <t>Springfield C Primary</t>
  </si>
  <si>
    <t>St Andrew's CE Junior School</t>
  </si>
  <si>
    <t>St Andrews CE P</t>
  </si>
  <si>
    <t>St Andrews CE P Marks Tey</t>
  </si>
  <si>
    <t>St Georges C P Colchester</t>
  </si>
  <si>
    <t>St Georges CE P Gt Bromley</t>
  </si>
  <si>
    <t>St Giles CE P Gt Maplestead</t>
  </si>
  <si>
    <t>St Johns CE P Danbury</t>
  </si>
  <si>
    <t>St Johns CE V/C P Colchester</t>
  </si>
  <si>
    <t>St Johns Green C P Colchester</t>
  </si>
  <si>
    <t>St Katherine's CE Primary School</t>
  </si>
  <si>
    <t>St Lawrence CE (C) P Rowhedge</t>
  </si>
  <si>
    <t>St Lukes Church P Tiptree</t>
  </si>
  <si>
    <t>St Margarets CE P Toppesfield</t>
  </si>
  <si>
    <t>St Marys CE P Ardleigh</t>
  </si>
  <si>
    <t>St Mary's CE Primary School</t>
  </si>
  <si>
    <t>St Michaels C P Colchester</t>
  </si>
  <si>
    <t>St Nicholas CofE Primary, Rawreth</t>
  </si>
  <si>
    <t>St Peters CE P Coggeshall</t>
  </si>
  <si>
    <t>St Peters CE P Sible Hedingham</t>
  </si>
  <si>
    <t>Stanway C P</t>
  </si>
  <si>
    <t>Stanway Fiveways C P</t>
  </si>
  <si>
    <t>Stebbing C P</t>
  </si>
  <si>
    <t>Stock CE P</t>
  </si>
  <si>
    <t>Sunnymede C I Billericay</t>
  </si>
  <si>
    <t>Sunnymede C J Billericay</t>
  </si>
  <si>
    <t>Tendring C P</t>
  </si>
  <si>
    <t>Thaxted Primary School</t>
  </si>
  <si>
    <t>Thomas Willingale School</t>
  </si>
  <si>
    <t>Tollesbury C P</t>
  </si>
  <si>
    <t>Trinity Road C P Chelmsford</t>
  </si>
  <si>
    <t>Upshire Primary Foundation School</t>
  </si>
  <si>
    <t>Vange C P &amp; N</t>
  </si>
  <si>
    <t>Walton Primary School</t>
  </si>
  <si>
    <t>Warley C P Brentwood</t>
  </si>
  <si>
    <t xml:space="preserve">Wentworth C P Maldon </t>
  </si>
  <si>
    <t>West Horndon C P</t>
  </si>
  <si>
    <t>Westlands C P Chelmsford</t>
  </si>
  <si>
    <t>Wethersfield CE P</t>
  </si>
  <si>
    <t>White Court C P Braintree</t>
  </si>
  <si>
    <t>White Notley CE P</t>
  </si>
  <si>
    <t>Wickford C P</t>
  </si>
  <si>
    <t>Willowbrook C P, Hutton</t>
  </si>
  <si>
    <t>Wimbish C P</t>
  </si>
  <si>
    <t>Wix C P</t>
  </si>
  <si>
    <t>Woodham Walter CE P</t>
  </si>
  <si>
    <t>Writtle C I</t>
  </si>
  <si>
    <t>Writtle C J</t>
  </si>
  <si>
    <t>Beauchamps School</t>
  </si>
  <si>
    <t>Cedar Hall Benfleet</t>
  </si>
  <si>
    <t>Edith Borthwick The Braintree</t>
  </si>
  <si>
    <t>Glenwood Benfleet</t>
  </si>
  <si>
    <t>Harlow Fields</t>
  </si>
  <si>
    <t>Lexden Springs Colchester</t>
  </si>
  <si>
    <t>Shorefields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</si>
</sst>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.00_ ;[Red]\-#,##0.00\ "/>
    <numFmt numFmtId="167" formatCode="#,##0;[Red]\(#,##0\)"/>
    <numFmt numFmtId="168" formatCode="0.0%;[Red]\(0.0%\)"/>
  </numFmts>
  <fonts count="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" fontId="4" fillId="0" borderId="1" xfId="0" applyNumberFormat="1" applyFont="1" applyBorder="1"/>
    <xf numFmtId="0" fontId="4" fillId="0" borderId="1" xfId="0" applyFont="1" applyBorder="1"/>
    <xf numFmtId="3" fontId="5" fillId="0" borderId="1" xfId="0" applyNumberFormat="1" applyFont="1" applyBorder="1"/>
    <xf numFmtId="167" fontId="5" fillId="0" borderId="1" xfId="0" applyNumberFormat="1" applyFont="1" applyBorder="1"/>
    <xf numFmtId="168" fontId="5" fillId="0" borderId="1" xfId="0" applyNumberFormat="1" applyFont="1" applyBorder="1"/>
    <xf numFmtId="0" fontId="3" fillId="0" borderId="0" xfId="0" applyFont="1"/>
    <xf numFmtId="0" fontId="5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" xfId="2" applyNumberFormat="1" applyFont="1" applyFill="1" applyBorder="1" applyAlignment="1">
      <alignment horizontal="center" wrapText="1"/>
    </xf>
    <xf numFmtId="165" fontId="2" fillId="0" borderId="1" xfId="1" applyNumberFormat="1" applyFont="1" applyFill="1" applyBorder="1" applyAlignment="1">
      <alignment horizontal="center" wrapText="1"/>
    </xf>
    <xf numFmtId="166" fontId="2" fillId="0" borderId="1" xfId="2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Child,%20Fam%20&amp;%20Educ/Education/Schools%20Team/Formula/2022-23/Formula%202022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sexcountycouncil.sharepoint.com/sites/ChildrenandFamiliesandEducationFinanceTeam-EducBP/Shared%20Documents/Educ%20BP/Schools/School%20Balances/Essex%20School%20Balances%20%20Master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 statement"/>
      <sheetName val="To do"/>
      <sheetName val="2022 23 Rates bills"/>
      <sheetName val="Guidance"/>
      <sheetName val="Prior Yr comparison"/>
      <sheetName val="DSG"/>
      <sheetName val="MFG"/>
      <sheetName val="SchBlock"/>
      <sheetName val="DfE Data"/>
      <sheetName val="Special Schools"/>
      <sheetName val="Enh.Prov"/>
      <sheetName val="CSS web"/>
      <sheetName val="CSS"/>
      <sheetName val="S251"/>
      <sheetName val="HNeeds"/>
      <sheetName val="DSG Reconciliation"/>
      <sheetName val="High Needs coding"/>
      <sheetName val="Virement"/>
      <sheetName val="Instalment Payment Dates"/>
      <sheetName val="Instalments"/>
      <sheetName val="Instalment Template"/>
      <sheetName val="Instalments - Special"/>
      <sheetName val="Instalments - CSS"/>
      <sheetName val="Instalments - Enh Prov Academy"/>
      <sheetName val="Instalments - 11 months"/>
      <sheetName val="Instalments - 10 months"/>
      <sheetName val="Instalments - 9 months"/>
      <sheetName val="Instalments Part Year"/>
      <sheetName val="School Details"/>
      <sheetName val="Amalgamation Template"/>
      <sheetName val="Supplier No.s"/>
    </sheetNames>
    <sheetDataSet>
      <sheetData sheetId="0" refreshError="1"/>
      <sheetData sheetId="1" refreshError="1"/>
      <sheetData sheetId="2">
        <row r="1">
          <cell r="F1" t="str">
            <v>BASDN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3">
          <cell r="A13">
            <v>3257</v>
          </cell>
          <cell r="B13">
            <v>8813257</v>
          </cell>
          <cell r="C13">
            <v>4750</v>
          </cell>
          <cell r="D13" t="str">
            <v>RB054750</v>
          </cell>
          <cell r="E13" t="str">
            <v>Abacus Primary School</v>
          </cell>
          <cell r="F13" t="str">
            <v>P</v>
          </cell>
          <cell r="G13" t="str">
            <v>Y</v>
          </cell>
          <cell r="H13">
            <v>10001000</v>
          </cell>
          <cell r="I13" t="str">
            <v/>
          </cell>
          <cell r="K13">
            <v>3257</v>
          </cell>
          <cell r="L13">
            <v>133312</v>
          </cell>
          <cell r="M13">
            <v>15</v>
          </cell>
          <cell r="O13">
            <v>7</v>
          </cell>
          <cell r="P13">
            <v>0</v>
          </cell>
          <cell r="Q13">
            <v>0</v>
          </cell>
          <cell r="S13">
            <v>68.75</v>
          </cell>
          <cell r="T13">
            <v>341</v>
          </cell>
          <cell r="V13">
            <v>409.75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409.75</v>
          </cell>
          <cell r="AF13">
            <v>1294031.4749999999</v>
          </cell>
          <cell r="AG13">
            <v>0</v>
          </cell>
          <cell r="AH13">
            <v>0</v>
          </cell>
          <cell r="AI13">
            <v>0</v>
          </cell>
          <cell r="AJ13">
            <v>1294031.4749999999</v>
          </cell>
          <cell r="AK13">
            <v>28.610972568578575</v>
          </cell>
          <cell r="AL13">
            <v>13447.157107231929</v>
          </cell>
          <cell r="AM13">
            <v>0</v>
          </cell>
          <cell r="AN13">
            <v>0</v>
          </cell>
          <cell r="AO13">
            <v>13447.157107231929</v>
          </cell>
          <cell r="AP13">
            <v>30.654613466334173</v>
          </cell>
          <cell r="AQ13">
            <v>18086.22194513716</v>
          </cell>
          <cell r="AR13">
            <v>0</v>
          </cell>
          <cell r="AS13">
            <v>0</v>
          </cell>
          <cell r="AT13">
            <v>18086.22194513716</v>
          </cell>
          <cell r="AU13">
            <v>385.10338345864648</v>
          </cell>
          <cell r="AV13">
            <v>0</v>
          </cell>
          <cell r="AW13">
            <v>6.1616541353383436</v>
          </cell>
          <cell r="AX13">
            <v>1355.5639097744356</v>
          </cell>
          <cell r="AY13">
            <v>9.2424812030075163</v>
          </cell>
          <cell r="AZ13">
            <v>2495.4699248120296</v>
          </cell>
          <cell r="BA13">
            <v>3.0808270676691718</v>
          </cell>
          <cell r="BB13">
            <v>1293.9473684210523</v>
          </cell>
          <cell r="BC13">
            <v>3.0808270676691718</v>
          </cell>
          <cell r="BD13">
            <v>1417.180451127819</v>
          </cell>
          <cell r="BE13">
            <v>1.0269423558897239</v>
          </cell>
          <cell r="BF13">
            <v>503.2017543859647</v>
          </cell>
          <cell r="BG13">
            <v>2.0538847117794479</v>
          </cell>
          <cell r="BH13">
            <v>1314.4862155388466</v>
          </cell>
          <cell r="BI13">
            <v>8379.8496240601471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8379.8496240601471</v>
          </cell>
          <cell r="BZ13">
            <v>39913.228676429237</v>
          </cell>
          <cell r="CA13">
            <v>0</v>
          </cell>
          <cell r="CB13">
            <v>39913.228676429237</v>
          </cell>
          <cell r="CC13">
            <v>91.984693877551024</v>
          </cell>
          <cell r="CD13">
            <v>103942.70408163266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103942.70408163266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4.8491124260354947</v>
          </cell>
          <cell r="CX13">
            <v>2739.7485207100544</v>
          </cell>
          <cell r="CY13">
            <v>0</v>
          </cell>
          <cell r="CZ13">
            <v>0</v>
          </cell>
          <cell r="DA13">
            <v>2739.7485207100544</v>
          </cell>
          <cell r="DB13">
            <v>1440627.1562787718</v>
          </cell>
          <cell r="DC13">
            <v>0</v>
          </cell>
          <cell r="DD13">
            <v>1440627.1562787718</v>
          </cell>
          <cell r="DE13">
            <v>128617</v>
          </cell>
          <cell r="DF13">
            <v>0</v>
          </cell>
          <cell r="DG13">
            <v>128617</v>
          </cell>
          <cell r="DH13">
            <v>58.535714285714285</v>
          </cell>
          <cell r="DI13">
            <v>0</v>
          </cell>
          <cell r="DJ13">
            <v>1.2909999999999999</v>
          </cell>
          <cell r="DK13">
            <v>0</v>
          </cell>
          <cell r="DL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1.0156360164</v>
          </cell>
          <cell r="DS13">
            <v>24536.727363179052</v>
          </cell>
          <cell r="DT13">
            <v>0</v>
          </cell>
          <cell r="DU13">
            <v>24536.727363179052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51200</v>
          </cell>
          <cell r="EB13">
            <v>52000</v>
          </cell>
          <cell r="EC13">
            <v>0</v>
          </cell>
          <cell r="ED13">
            <v>0</v>
          </cell>
          <cell r="EE13">
            <v>52000</v>
          </cell>
          <cell r="EF13">
            <v>52000</v>
          </cell>
          <cell r="EG13">
            <v>0</v>
          </cell>
          <cell r="EI13">
            <v>0</v>
          </cell>
          <cell r="EJ13">
            <v>0</v>
          </cell>
          <cell r="EK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205153.72736317906</v>
          </cell>
          <cell r="EQ13">
            <v>0</v>
          </cell>
          <cell r="ER13">
            <v>205153.72736317906</v>
          </cell>
          <cell r="ES13">
            <v>1645780.8836419508</v>
          </cell>
          <cell r="ET13">
            <v>0</v>
          </cell>
          <cell r="EU13">
            <v>1645780.8836419508</v>
          </cell>
          <cell r="EV13">
            <v>1593780.8836419508</v>
          </cell>
          <cell r="EW13">
            <v>3889.6421809443582</v>
          </cell>
          <cell r="EX13">
            <v>4265</v>
          </cell>
          <cell r="EY13">
            <v>375.35781905564181</v>
          </cell>
          <cell r="EZ13">
            <v>1747583.75</v>
          </cell>
          <cell r="FA13">
            <v>153802.86635804921</v>
          </cell>
          <cell r="FB13">
            <v>1799583.75</v>
          </cell>
          <cell r="FC13">
            <v>1773032.5571022741</v>
          </cell>
          <cell r="FD13">
            <v>0</v>
          </cell>
          <cell r="FE13">
            <v>1799583.75</v>
          </cell>
        </row>
        <row r="14">
          <cell r="A14">
            <v>2116</v>
          </cell>
          <cell r="B14">
            <v>8812116</v>
          </cell>
          <cell r="E14" t="str">
            <v>Abbotsweld Primary Academy</v>
          </cell>
          <cell r="F14" t="str">
            <v>P</v>
          </cell>
          <cell r="G14" t="str">
            <v/>
          </cell>
          <cell r="H14" t="str">
            <v/>
          </cell>
          <cell r="I14" t="str">
            <v>Y</v>
          </cell>
          <cell r="K14">
            <v>2116</v>
          </cell>
          <cell r="L14">
            <v>141380</v>
          </cell>
          <cell r="O14">
            <v>7</v>
          </cell>
          <cell r="P14">
            <v>0</v>
          </cell>
          <cell r="Q14">
            <v>0</v>
          </cell>
          <cell r="S14">
            <v>33</v>
          </cell>
          <cell r="T14">
            <v>249</v>
          </cell>
          <cell r="V14">
            <v>282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282</v>
          </cell>
          <cell r="AF14">
            <v>890584.2</v>
          </cell>
          <cell r="AG14">
            <v>0</v>
          </cell>
          <cell r="AH14">
            <v>0</v>
          </cell>
          <cell r="AI14">
            <v>0</v>
          </cell>
          <cell r="AJ14">
            <v>890584.2</v>
          </cell>
          <cell r="AK14">
            <v>64.999999999999943</v>
          </cell>
          <cell r="AL14">
            <v>30549.999999999975</v>
          </cell>
          <cell r="AM14">
            <v>0</v>
          </cell>
          <cell r="AN14">
            <v>0</v>
          </cell>
          <cell r="AO14">
            <v>30549.999999999975</v>
          </cell>
          <cell r="AP14">
            <v>79.999999999999901</v>
          </cell>
          <cell r="AQ14">
            <v>47199.999999999942</v>
          </cell>
          <cell r="AR14">
            <v>0</v>
          </cell>
          <cell r="AS14">
            <v>0</v>
          </cell>
          <cell r="AT14">
            <v>47199.999999999942</v>
          </cell>
          <cell r="AU14">
            <v>114.40569395017796</v>
          </cell>
          <cell r="AV14">
            <v>0</v>
          </cell>
          <cell r="AW14">
            <v>31.110320284697536</v>
          </cell>
          <cell r="AX14">
            <v>6844.270462633458</v>
          </cell>
          <cell r="AY14">
            <v>60.213523131672638</v>
          </cell>
          <cell r="AZ14">
            <v>16257.651245551611</v>
          </cell>
          <cell r="BA14">
            <v>64.227758007117515</v>
          </cell>
          <cell r="BB14">
            <v>26975.658362989358</v>
          </cell>
          <cell r="BC14">
            <v>12.042704626334528</v>
          </cell>
          <cell r="BD14">
            <v>5539.6441281138832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55617.224199288306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55617.224199288306</v>
          </cell>
          <cell r="BZ14">
            <v>133367.22419928823</v>
          </cell>
          <cell r="CA14">
            <v>0</v>
          </cell>
          <cell r="CB14">
            <v>133367.22419928823</v>
          </cell>
          <cell r="CC14">
            <v>108.9800796812749</v>
          </cell>
          <cell r="CD14">
            <v>123147.49003984063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123147.49003984063</v>
          </cell>
          <cell r="CR14">
            <v>3.0799999999999912</v>
          </cell>
          <cell r="CS14">
            <v>2848.9999999999918</v>
          </cell>
          <cell r="CT14">
            <v>0</v>
          </cell>
          <cell r="CU14">
            <v>0</v>
          </cell>
          <cell r="CV14">
            <v>2848.9999999999918</v>
          </cell>
          <cell r="CW14">
            <v>46.433734939759141</v>
          </cell>
          <cell r="CX14">
            <v>26235.060240963914</v>
          </cell>
          <cell r="CY14">
            <v>0</v>
          </cell>
          <cell r="CZ14">
            <v>0</v>
          </cell>
          <cell r="DA14">
            <v>26235.060240963914</v>
          </cell>
          <cell r="DB14">
            <v>1176182.9744800928</v>
          </cell>
          <cell r="DC14">
            <v>0</v>
          </cell>
          <cell r="DD14">
            <v>1176182.9744800928</v>
          </cell>
          <cell r="DE14">
            <v>128617</v>
          </cell>
          <cell r="DF14">
            <v>0</v>
          </cell>
          <cell r="DG14">
            <v>128617</v>
          </cell>
          <cell r="DH14">
            <v>40.285714285714285</v>
          </cell>
          <cell r="DI14">
            <v>0</v>
          </cell>
          <cell r="DJ14">
            <v>0.53600000000000003</v>
          </cell>
          <cell r="DK14">
            <v>0</v>
          </cell>
          <cell r="DL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1.0156360164</v>
          </cell>
          <cell r="DS14">
            <v>20401.873799690322</v>
          </cell>
          <cell r="DT14">
            <v>0</v>
          </cell>
          <cell r="DU14">
            <v>20401.873799690322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3448.7460000000001</v>
          </cell>
          <cell r="EB14">
            <v>3448.7460000000001</v>
          </cell>
          <cell r="EC14">
            <v>0</v>
          </cell>
          <cell r="ED14">
            <v>0</v>
          </cell>
          <cell r="EE14">
            <v>3448.7460000000001</v>
          </cell>
          <cell r="EF14">
            <v>3448.7460000000001</v>
          </cell>
          <cell r="EG14">
            <v>0</v>
          </cell>
          <cell r="EI14">
            <v>0</v>
          </cell>
          <cell r="EJ14">
            <v>0</v>
          </cell>
          <cell r="EK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152467.61979969035</v>
          </cell>
          <cell r="EQ14">
            <v>0</v>
          </cell>
          <cell r="ER14">
            <v>152467.61979969035</v>
          </cell>
          <cell r="ES14">
            <v>1328650.5942797831</v>
          </cell>
          <cell r="ET14">
            <v>0</v>
          </cell>
          <cell r="EU14">
            <v>1328650.5942797831</v>
          </cell>
          <cell r="EV14">
            <v>1325201.848279783</v>
          </cell>
          <cell r="EW14">
            <v>4699.2973343254716</v>
          </cell>
          <cell r="EX14">
            <v>4265</v>
          </cell>
          <cell r="EY14">
            <v>0</v>
          </cell>
          <cell r="EZ14">
            <v>1202730</v>
          </cell>
          <cell r="FA14">
            <v>0</v>
          </cell>
          <cell r="FB14">
            <v>1328650.5942797831</v>
          </cell>
          <cell r="FC14">
            <v>1280502.2895804716</v>
          </cell>
          <cell r="FD14">
            <v>0</v>
          </cell>
          <cell r="FE14">
            <v>1328650.5942797831</v>
          </cell>
        </row>
        <row r="15">
          <cell r="A15">
            <v>2679</v>
          </cell>
          <cell r="B15">
            <v>8812679</v>
          </cell>
          <cell r="E15" t="str">
            <v>Acorn Academy</v>
          </cell>
          <cell r="F15" t="str">
            <v>P</v>
          </cell>
          <cell r="G15" t="str">
            <v/>
          </cell>
          <cell r="H15">
            <v>10036964</v>
          </cell>
          <cell r="I15" t="str">
            <v>Y</v>
          </cell>
          <cell r="K15">
            <v>2679</v>
          </cell>
          <cell r="L15">
            <v>147255</v>
          </cell>
          <cell r="O15">
            <v>3</v>
          </cell>
          <cell r="P15">
            <v>0</v>
          </cell>
          <cell r="Q15">
            <v>0</v>
          </cell>
          <cell r="S15">
            <v>80</v>
          </cell>
          <cell r="T15">
            <v>159</v>
          </cell>
          <cell r="V15">
            <v>239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239</v>
          </cell>
          <cell r="AF15">
            <v>754785.9</v>
          </cell>
          <cell r="AG15">
            <v>0</v>
          </cell>
          <cell r="AH15">
            <v>0</v>
          </cell>
          <cell r="AI15">
            <v>0</v>
          </cell>
          <cell r="AJ15">
            <v>754785.9</v>
          </cell>
          <cell r="AK15">
            <v>72</v>
          </cell>
          <cell r="AL15">
            <v>33840</v>
          </cell>
          <cell r="AM15">
            <v>0</v>
          </cell>
          <cell r="AN15">
            <v>0</v>
          </cell>
          <cell r="AO15">
            <v>33840</v>
          </cell>
          <cell r="AP15">
            <v>72</v>
          </cell>
          <cell r="AQ15">
            <v>42480</v>
          </cell>
          <cell r="AR15">
            <v>0</v>
          </cell>
          <cell r="AS15">
            <v>0</v>
          </cell>
          <cell r="AT15">
            <v>42480</v>
          </cell>
          <cell r="AU15">
            <v>78.999999999999929</v>
          </cell>
          <cell r="AV15">
            <v>0</v>
          </cell>
          <cell r="AW15">
            <v>113.00000000000007</v>
          </cell>
          <cell r="AX15">
            <v>24860.000000000015</v>
          </cell>
          <cell r="AY15">
            <v>45.000000000000028</v>
          </cell>
          <cell r="AZ15">
            <v>12150.000000000007</v>
          </cell>
          <cell r="BA15">
            <v>0</v>
          </cell>
          <cell r="BB15">
            <v>0</v>
          </cell>
          <cell r="BC15">
            <v>1.9999999999999989</v>
          </cell>
          <cell r="BD15">
            <v>919.99999999999955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37930.000000000022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37930.000000000022</v>
          </cell>
          <cell r="BZ15">
            <v>114250.00000000003</v>
          </cell>
          <cell r="CA15">
            <v>0</v>
          </cell>
          <cell r="CB15">
            <v>114250.00000000003</v>
          </cell>
          <cell r="CC15">
            <v>58.462964099417007</v>
          </cell>
          <cell r="CD15">
            <v>66063.149432341219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66063.149432341219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7.5157232704402412</v>
          </cell>
          <cell r="CX15">
            <v>4246.3836477987361</v>
          </cell>
          <cell r="CY15">
            <v>0</v>
          </cell>
          <cell r="CZ15">
            <v>0</v>
          </cell>
          <cell r="DA15">
            <v>4246.3836477987361</v>
          </cell>
          <cell r="DB15">
            <v>939345.43308014004</v>
          </cell>
          <cell r="DC15">
            <v>0</v>
          </cell>
          <cell r="DD15">
            <v>939345.43308014004</v>
          </cell>
          <cell r="DE15">
            <v>128617</v>
          </cell>
          <cell r="DF15">
            <v>0</v>
          </cell>
          <cell r="DG15">
            <v>128617</v>
          </cell>
          <cell r="DH15">
            <v>79.666666666666671</v>
          </cell>
          <cell r="DI15">
            <v>0</v>
          </cell>
          <cell r="DJ15">
            <v>1.2849999999999999</v>
          </cell>
          <cell r="DK15">
            <v>0</v>
          </cell>
          <cell r="DL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1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21849.5</v>
          </cell>
          <cell r="EB15">
            <v>21849.5</v>
          </cell>
          <cell r="EC15">
            <v>0</v>
          </cell>
          <cell r="ED15">
            <v>0</v>
          </cell>
          <cell r="EE15">
            <v>21849.5</v>
          </cell>
          <cell r="EF15">
            <v>21849.5</v>
          </cell>
          <cell r="EG15">
            <v>0</v>
          </cell>
          <cell r="EI15">
            <v>0</v>
          </cell>
          <cell r="EJ15">
            <v>0</v>
          </cell>
          <cell r="EK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150466.5</v>
          </cell>
          <cell r="EQ15">
            <v>0</v>
          </cell>
          <cell r="ER15">
            <v>150466.5</v>
          </cell>
          <cell r="ES15">
            <v>1089811.93308014</v>
          </cell>
          <cell r="ET15">
            <v>0</v>
          </cell>
          <cell r="EU15">
            <v>1089811.93308014</v>
          </cell>
          <cell r="EV15">
            <v>1067962.43308014</v>
          </cell>
          <cell r="EW15">
            <v>4468.4620630968202</v>
          </cell>
          <cell r="EX15">
            <v>4265</v>
          </cell>
          <cell r="EY15">
            <v>0</v>
          </cell>
          <cell r="EZ15">
            <v>1019335</v>
          </cell>
          <cell r="FA15">
            <v>0</v>
          </cell>
          <cell r="FB15">
            <v>1089811.93308014</v>
          </cell>
          <cell r="FC15">
            <v>1067496.3900961413</v>
          </cell>
          <cell r="FD15">
            <v>0</v>
          </cell>
          <cell r="FE15">
            <v>1089811.93308014</v>
          </cell>
        </row>
        <row r="16">
          <cell r="A16">
            <v>2483</v>
          </cell>
          <cell r="B16">
            <v>8812483</v>
          </cell>
          <cell r="E16" t="str">
            <v>The Alderton Infant School</v>
          </cell>
          <cell r="F16" t="str">
            <v>P</v>
          </cell>
          <cell r="G16" t="str">
            <v/>
          </cell>
          <cell r="H16" t="str">
            <v/>
          </cell>
          <cell r="I16" t="str">
            <v>Y</v>
          </cell>
          <cell r="K16">
            <v>2483</v>
          </cell>
          <cell r="L16">
            <v>145989</v>
          </cell>
          <cell r="O16">
            <v>3</v>
          </cell>
          <cell r="P16">
            <v>0</v>
          </cell>
          <cell r="Q16">
            <v>0</v>
          </cell>
          <cell r="S16">
            <v>58</v>
          </cell>
          <cell r="T16">
            <v>110</v>
          </cell>
          <cell r="V16">
            <v>168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168</v>
          </cell>
          <cell r="AF16">
            <v>530560.79999999993</v>
          </cell>
          <cell r="AG16">
            <v>0</v>
          </cell>
          <cell r="AH16">
            <v>0</v>
          </cell>
          <cell r="AI16">
            <v>0</v>
          </cell>
          <cell r="AJ16">
            <v>530560.79999999993</v>
          </cell>
          <cell r="AK16">
            <v>26.000000000000039</v>
          </cell>
          <cell r="AL16">
            <v>12220.000000000018</v>
          </cell>
          <cell r="AM16">
            <v>0</v>
          </cell>
          <cell r="AN16">
            <v>0</v>
          </cell>
          <cell r="AO16">
            <v>12220.000000000018</v>
          </cell>
          <cell r="AP16">
            <v>26.000000000000039</v>
          </cell>
          <cell r="AQ16">
            <v>15340.000000000024</v>
          </cell>
          <cell r="AR16">
            <v>0</v>
          </cell>
          <cell r="AS16">
            <v>0</v>
          </cell>
          <cell r="AT16">
            <v>15340.000000000024</v>
          </cell>
          <cell r="AU16">
            <v>83</v>
          </cell>
          <cell r="AV16">
            <v>0</v>
          </cell>
          <cell r="AW16">
            <v>18.999999999999982</v>
          </cell>
          <cell r="AX16">
            <v>4179.9999999999964</v>
          </cell>
          <cell r="AY16">
            <v>29.000000000000064</v>
          </cell>
          <cell r="AZ16">
            <v>7830.0000000000173</v>
          </cell>
          <cell r="BA16">
            <v>0</v>
          </cell>
          <cell r="BB16">
            <v>0</v>
          </cell>
          <cell r="BC16">
            <v>36.999999999999964</v>
          </cell>
          <cell r="BD16">
            <v>17019.999999999985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29030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29030</v>
          </cell>
          <cell r="BZ16">
            <v>56590.000000000044</v>
          </cell>
          <cell r="CA16">
            <v>0</v>
          </cell>
          <cell r="CB16">
            <v>56590.000000000044</v>
          </cell>
          <cell r="CC16">
            <v>41.095305308376808</v>
          </cell>
          <cell r="CD16">
            <v>46437.694998465791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46437.694998465791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25.963636363636443</v>
          </cell>
          <cell r="CX16">
            <v>14669.45454545459</v>
          </cell>
          <cell r="CY16">
            <v>0</v>
          </cell>
          <cell r="CZ16">
            <v>0</v>
          </cell>
          <cell r="DA16">
            <v>14669.45454545459</v>
          </cell>
          <cell r="DB16">
            <v>648257.94954392035</v>
          </cell>
          <cell r="DC16">
            <v>0</v>
          </cell>
          <cell r="DD16">
            <v>648257.94954392035</v>
          </cell>
          <cell r="DE16">
            <v>128617</v>
          </cell>
          <cell r="DF16">
            <v>0</v>
          </cell>
          <cell r="DG16">
            <v>128617</v>
          </cell>
          <cell r="DH16">
            <v>56</v>
          </cell>
          <cell r="DI16">
            <v>0</v>
          </cell>
          <cell r="DJ16">
            <v>0.81499999999999995</v>
          </cell>
          <cell r="DK16">
            <v>0</v>
          </cell>
          <cell r="DL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1.0156360164</v>
          </cell>
          <cell r="DS16">
            <v>12147.229451817917</v>
          </cell>
          <cell r="DT16">
            <v>0</v>
          </cell>
          <cell r="DU16">
            <v>12147.229451817917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7049.9</v>
          </cell>
          <cell r="EB16">
            <v>7049.9</v>
          </cell>
          <cell r="EC16">
            <v>0</v>
          </cell>
          <cell r="ED16">
            <v>0</v>
          </cell>
          <cell r="EE16">
            <v>7049.9</v>
          </cell>
          <cell r="EF16">
            <v>7049.9</v>
          </cell>
          <cell r="EG16">
            <v>0</v>
          </cell>
          <cell r="EI16">
            <v>0</v>
          </cell>
          <cell r="EJ16">
            <v>0</v>
          </cell>
          <cell r="EK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147814.12945181792</v>
          </cell>
          <cell r="EQ16">
            <v>0</v>
          </cell>
          <cell r="ER16">
            <v>147814.12945181792</v>
          </cell>
          <cell r="ES16">
            <v>796072.07899573829</v>
          </cell>
          <cell r="ET16">
            <v>0</v>
          </cell>
          <cell r="EU16">
            <v>796072.07899573829</v>
          </cell>
          <cell r="EV16">
            <v>789022.17899573827</v>
          </cell>
          <cell r="EW16">
            <v>4696.5605892603471</v>
          </cell>
          <cell r="EX16">
            <v>4265</v>
          </cell>
          <cell r="EY16">
            <v>0</v>
          </cell>
          <cell r="EZ16">
            <v>716520</v>
          </cell>
          <cell r="FA16">
            <v>0</v>
          </cell>
          <cell r="FB16">
            <v>796072.07899573829</v>
          </cell>
          <cell r="FC16">
            <v>790104.81452454743</v>
          </cell>
          <cell r="FD16">
            <v>0</v>
          </cell>
          <cell r="FE16">
            <v>796072.07899573829</v>
          </cell>
        </row>
        <row r="17">
          <cell r="A17">
            <v>2175</v>
          </cell>
          <cell r="B17">
            <v>8812175</v>
          </cell>
          <cell r="E17" t="str">
            <v>The Alderton Junior School</v>
          </cell>
          <cell r="F17" t="str">
            <v>P</v>
          </cell>
          <cell r="G17" t="str">
            <v/>
          </cell>
          <cell r="H17" t="str">
            <v/>
          </cell>
          <cell r="I17" t="str">
            <v>Y</v>
          </cell>
          <cell r="K17">
            <v>2175</v>
          </cell>
          <cell r="L17">
            <v>145728</v>
          </cell>
          <cell r="O17">
            <v>4</v>
          </cell>
          <cell r="P17">
            <v>0</v>
          </cell>
          <cell r="Q17">
            <v>0</v>
          </cell>
          <cell r="S17">
            <v>0</v>
          </cell>
          <cell r="T17">
            <v>244</v>
          </cell>
          <cell r="V17">
            <v>244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244</v>
          </cell>
          <cell r="AF17">
            <v>770576.4</v>
          </cell>
          <cell r="AG17">
            <v>0</v>
          </cell>
          <cell r="AH17">
            <v>0</v>
          </cell>
          <cell r="AI17">
            <v>0</v>
          </cell>
          <cell r="AJ17">
            <v>770576.4</v>
          </cell>
          <cell r="AK17">
            <v>52.000000000000085</v>
          </cell>
          <cell r="AL17">
            <v>24440.00000000004</v>
          </cell>
          <cell r="AM17">
            <v>0</v>
          </cell>
          <cell r="AN17">
            <v>0</v>
          </cell>
          <cell r="AO17">
            <v>24440.00000000004</v>
          </cell>
          <cell r="AP17">
            <v>63.999999999999979</v>
          </cell>
          <cell r="AQ17">
            <v>37759.999999999985</v>
          </cell>
          <cell r="AR17">
            <v>0</v>
          </cell>
          <cell r="AS17">
            <v>0</v>
          </cell>
          <cell r="AT17">
            <v>37759.999999999985</v>
          </cell>
          <cell r="AU17">
            <v>131.99999999999997</v>
          </cell>
          <cell r="AV17">
            <v>0</v>
          </cell>
          <cell r="AW17">
            <v>19</v>
          </cell>
          <cell r="AX17">
            <v>4180</v>
          </cell>
          <cell r="AY17">
            <v>31.000000000000036</v>
          </cell>
          <cell r="AZ17">
            <v>8370.0000000000091</v>
          </cell>
          <cell r="BA17">
            <v>0</v>
          </cell>
          <cell r="BB17">
            <v>0</v>
          </cell>
          <cell r="BC17">
            <v>62.000000000000071</v>
          </cell>
          <cell r="BD17">
            <v>28520.000000000033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41070.000000000044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41070.000000000044</v>
          </cell>
          <cell r="BZ17">
            <v>103270.00000000007</v>
          </cell>
          <cell r="CA17">
            <v>0</v>
          </cell>
          <cell r="CB17">
            <v>103270.00000000007</v>
          </cell>
          <cell r="CC17">
            <v>71.199999999999989</v>
          </cell>
          <cell r="CD17">
            <v>80455.999999999985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80455.999999999985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13.053497942386837</v>
          </cell>
          <cell r="CX17">
            <v>7375.2263374485628</v>
          </cell>
          <cell r="CY17">
            <v>0</v>
          </cell>
          <cell r="CZ17">
            <v>0</v>
          </cell>
          <cell r="DA17">
            <v>7375.2263374485628</v>
          </cell>
          <cell r="DB17">
            <v>961677.6263374486</v>
          </cell>
          <cell r="DC17">
            <v>0</v>
          </cell>
          <cell r="DD17">
            <v>961677.6263374486</v>
          </cell>
          <cell r="DE17">
            <v>128617</v>
          </cell>
          <cell r="DF17">
            <v>0</v>
          </cell>
          <cell r="DG17">
            <v>128617</v>
          </cell>
          <cell r="DH17">
            <v>61</v>
          </cell>
          <cell r="DI17">
            <v>0</v>
          </cell>
          <cell r="DJ17">
            <v>0.78800000000000003</v>
          </cell>
          <cell r="DK17">
            <v>0</v>
          </cell>
          <cell r="DL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1.0156360164</v>
          </cell>
          <cell r="DS17">
            <v>17047.864658244227</v>
          </cell>
          <cell r="DT17">
            <v>0</v>
          </cell>
          <cell r="DU17">
            <v>17047.864658244227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4008</v>
          </cell>
          <cell r="EB17">
            <v>4008</v>
          </cell>
          <cell r="EC17">
            <v>0</v>
          </cell>
          <cell r="ED17">
            <v>0</v>
          </cell>
          <cell r="EE17">
            <v>4008</v>
          </cell>
          <cell r="EF17">
            <v>4008</v>
          </cell>
          <cell r="EG17">
            <v>0</v>
          </cell>
          <cell r="EI17">
            <v>0</v>
          </cell>
          <cell r="EJ17">
            <v>0</v>
          </cell>
          <cell r="EK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149672.86465824422</v>
          </cell>
          <cell r="EQ17">
            <v>0</v>
          </cell>
          <cell r="ER17">
            <v>149672.86465824422</v>
          </cell>
          <cell r="ES17">
            <v>1111350.4909956928</v>
          </cell>
          <cell r="ET17">
            <v>0</v>
          </cell>
          <cell r="EU17">
            <v>1111350.4909956928</v>
          </cell>
          <cell r="EV17">
            <v>1107342.4909956928</v>
          </cell>
          <cell r="EW17">
            <v>4538.2888975233309</v>
          </cell>
          <cell r="EX17">
            <v>4265</v>
          </cell>
          <cell r="EY17">
            <v>0</v>
          </cell>
          <cell r="EZ17">
            <v>1040660</v>
          </cell>
          <cell r="FA17">
            <v>0</v>
          </cell>
          <cell r="FB17">
            <v>1111350.4909956928</v>
          </cell>
          <cell r="FC17">
            <v>1076327.3365648948</v>
          </cell>
          <cell r="FD17">
            <v>0</v>
          </cell>
          <cell r="FE17">
            <v>1111350.4909956928</v>
          </cell>
        </row>
        <row r="18">
          <cell r="A18">
            <v>3822</v>
          </cell>
          <cell r="B18">
            <v>8813822</v>
          </cell>
          <cell r="C18">
            <v>2842</v>
          </cell>
          <cell r="D18" t="str">
            <v>RB052842</v>
          </cell>
          <cell r="E18" t="str">
            <v>All Saints' Church of England Voluntary Aided Primary School, Dovercourt</v>
          </cell>
          <cell r="F18" t="str">
            <v>P</v>
          </cell>
          <cell r="G18" t="str">
            <v>Y</v>
          </cell>
          <cell r="H18">
            <v>10041618</v>
          </cell>
          <cell r="I18" t="str">
            <v/>
          </cell>
          <cell r="K18">
            <v>3822</v>
          </cell>
          <cell r="L18">
            <v>115203</v>
          </cell>
          <cell r="O18">
            <v>7</v>
          </cell>
          <cell r="P18">
            <v>0</v>
          </cell>
          <cell r="Q18">
            <v>0</v>
          </cell>
          <cell r="S18">
            <v>29</v>
          </cell>
          <cell r="T18">
            <v>172</v>
          </cell>
          <cell r="V18">
            <v>201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201</v>
          </cell>
          <cell r="AF18">
            <v>634778.1</v>
          </cell>
          <cell r="AG18">
            <v>0</v>
          </cell>
          <cell r="AH18">
            <v>0</v>
          </cell>
          <cell r="AI18">
            <v>0</v>
          </cell>
          <cell r="AJ18">
            <v>634778.1</v>
          </cell>
          <cell r="AK18">
            <v>50.999999999999979</v>
          </cell>
          <cell r="AL18">
            <v>23969.999999999989</v>
          </cell>
          <cell r="AM18">
            <v>0</v>
          </cell>
          <cell r="AN18">
            <v>0</v>
          </cell>
          <cell r="AO18">
            <v>23969.999999999989</v>
          </cell>
          <cell r="AP18">
            <v>53.000000000000007</v>
          </cell>
          <cell r="AQ18">
            <v>31270.000000000004</v>
          </cell>
          <cell r="AR18">
            <v>0</v>
          </cell>
          <cell r="AS18">
            <v>0</v>
          </cell>
          <cell r="AT18">
            <v>31270.000000000004</v>
          </cell>
          <cell r="AU18">
            <v>57.000000000000043</v>
          </cell>
          <cell r="AV18">
            <v>0</v>
          </cell>
          <cell r="AW18">
            <v>9.9999999999999947</v>
          </cell>
          <cell r="AX18">
            <v>2199.9999999999986</v>
          </cell>
          <cell r="AY18">
            <v>0</v>
          </cell>
          <cell r="AZ18">
            <v>0</v>
          </cell>
          <cell r="BA18">
            <v>94.000000000000085</v>
          </cell>
          <cell r="BB18">
            <v>39480.000000000036</v>
          </cell>
          <cell r="BC18">
            <v>22.000000000000007</v>
          </cell>
          <cell r="BD18">
            <v>10120.000000000004</v>
          </cell>
          <cell r="BE18">
            <v>17.999999999999989</v>
          </cell>
          <cell r="BF18">
            <v>8819.9999999999945</v>
          </cell>
          <cell r="BG18">
            <v>0</v>
          </cell>
          <cell r="BH18">
            <v>0</v>
          </cell>
          <cell r="BI18">
            <v>60620.000000000036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60620.000000000036</v>
          </cell>
          <cell r="BZ18">
            <v>115860.00000000003</v>
          </cell>
          <cell r="CA18">
            <v>0</v>
          </cell>
          <cell r="CB18">
            <v>115860.00000000003</v>
          </cell>
          <cell r="CC18">
            <v>58.092485549132952</v>
          </cell>
          <cell r="CD18">
            <v>65644.508670520241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65644.508670520241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1.1754385964912284</v>
          </cell>
          <cell r="CX18">
            <v>664.12280701754401</v>
          </cell>
          <cell r="CY18">
            <v>0</v>
          </cell>
          <cell r="CZ18">
            <v>0</v>
          </cell>
          <cell r="DA18">
            <v>664.12280701754401</v>
          </cell>
          <cell r="DB18">
            <v>816946.73147753777</v>
          </cell>
          <cell r="DC18">
            <v>0</v>
          </cell>
          <cell r="DD18">
            <v>816946.73147753777</v>
          </cell>
          <cell r="DE18">
            <v>128617</v>
          </cell>
          <cell r="DF18">
            <v>0</v>
          </cell>
          <cell r="DG18">
            <v>128617</v>
          </cell>
          <cell r="DH18">
            <v>28.714285714285715</v>
          </cell>
          <cell r="DI18">
            <v>0</v>
          </cell>
          <cell r="DJ18">
            <v>0.44600000000000001</v>
          </cell>
          <cell r="DK18">
            <v>0</v>
          </cell>
          <cell r="DL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1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3200</v>
          </cell>
          <cell r="EB18">
            <v>3250</v>
          </cell>
          <cell r="EC18">
            <v>0</v>
          </cell>
          <cell r="ED18">
            <v>0</v>
          </cell>
          <cell r="EE18">
            <v>3250</v>
          </cell>
          <cell r="EF18">
            <v>3250</v>
          </cell>
          <cell r="EG18">
            <v>0</v>
          </cell>
          <cell r="EI18">
            <v>0</v>
          </cell>
          <cell r="EJ18">
            <v>0</v>
          </cell>
          <cell r="EK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131867</v>
          </cell>
          <cell r="EQ18">
            <v>0</v>
          </cell>
          <cell r="ER18">
            <v>131867</v>
          </cell>
          <cell r="ES18">
            <v>948813.73147753777</v>
          </cell>
          <cell r="ET18">
            <v>0</v>
          </cell>
          <cell r="EU18">
            <v>948813.73147753777</v>
          </cell>
          <cell r="EV18">
            <v>945563.73147753777</v>
          </cell>
          <cell r="EW18">
            <v>4704.2971715300391</v>
          </cell>
          <cell r="EX18">
            <v>4265</v>
          </cell>
          <cell r="EY18">
            <v>0</v>
          </cell>
          <cell r="EZ18">
            <v>857265</v>
          </cell>
          <cell r="FA18">
            <v>0</v>
          </cell>
          <cell r="FB18">
            <v>948813.73147753777</v>
          </cell>
          <cell r="FC18">
            <v>910017.32473096997</v>
          </cell>
          <cell r="FD18">
            <v>0</v>
          </cell>
          <cell r="FE18">
            <v>948813.73147753777</v>
          </cell>
        </row>
        <row r="19">
          <cell r="A19">
            <v>3314</v>
          </cell>
          <cell r="B19">
            <v>8813314</v>
          </cell>
          <cell r="C19">
            <v>2552</v>
          </cell>
          <cell r="D19" t="str">
            <v>RB052552</v>
          </cell>
          <cell r="E19" t="str">
            <v>All Saints Church of England Voluntary Aided Primary School, Great Oakley</v>
          </cell>
          <cell r="F19" t="str">
            <v>P</v>
          </cell>
          <cell r="G19" t="str">
            <v>Y</v>
          </cell>
          <cell r="H19">
            <v>10041416</v>
          </cell>
          <cell r="I19" t="str">
            <v/>
          </cell>
          <cell r="K19">
            <v>3314</v>
          </cell>
          <cell r="L19">
            <v>115141</v>
          </cell>
          <cell r="O19">
            <v>7</v>
          </cell>
          <cell r="P19">
            <v>0</v>
          </cell>
          <cell r="Q19">
            <v>0</v>
          </cell>
          <cell r="S19">
            <v>19</v>
          </cell>
          <cell r="T19">
            <v>92</v>
          </cell>
          <cell r="V19">
            <v>111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111</v>
          </cell>
          <cell r="AF19">
            <v>350549.1</v>
          </cell>
          <cell r="AG19">
            <v>0</v>
          </cell>
          <cell r="AH19">
            <v>0</v>
          </cell>
          <cell r="AI19">
            <v>0</v>
          </cell>
          <cell r="AJ19">
            <v>350549.1</v>
          </cell>
          <cell r="AK19">
            <v>21.999999999999979</v>
          </cell>
          <cell r="AL19">
            <v>10339.999999999989</v>
          </cell>
          <cell r="AM19">
            <v>0</v>
          </cell>
          <cell r="AN19">
            <v>0</v>
          </cell>
          <cell r="AO19">
            <v>10339.999999999989</v>
          </cell>
          <cell r="AP19">
            <v>23.999999999999975</v>
          </cell>
          <cell r="AQ19">
            <v>14159.999999999985</v>
          </cell>
          <cell r="AR19">
            <v>0</v>
          </cell>
          <cell r="AS19">
            <v>0</v>
          </cell>
          <cell r="AT19">
            <v>14159.999999999985</v>
          </cell>
          <cell r="AU19">
            <v>90.818181818181799</v>
          </cell>
          <cell r="AV19">
            <v>0</v>
          </cell>
          <cell r="AW19">
            <v>7.0636363636363599</v>
          </cell>
          <cell r="AX19">
            <v>1553.9999999999991</v>
          </cell>
          <cell r="AY19">
            <v>0</v>
          </cell>
          <cell r="AZ19">
            <v>0</v>
          </cell>
          <cell r="BA19">
            <v>5.0454545454545503</v>
          </cell>
          <cell r="BB19">
            <v>2119.0909090909113</v>
          </cell>
          <cell r="BC19">
            <v>2.0181818181818199</v>
          </cell>
          <cell r="BD19">
            <v>928.36363636363717</v>
          </cell>
          <cell r="BE19">
            <v>5.0454545454545503</v>
          </cell>
          <cell r="BF19">
            <v>2472.2727272727298</v>
          </cell>
          <cell r="BG19">
            <v>1.009090909090909</v>
          </cell>
          <cell r="BH19">
            <v>645.81818181818176</v>
          </cell>
          <cell r="BI19">
            <v>7719.5454545454595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7719.5454545454595</v>
          </cell>
          <cell r="BZ19">
            <v>32219.545454545434</v>
          </cell>
          <cell r="CA19">
            <v>0</v>
          </cell>
          <cell r="CB19">
            <v>32219.545454545434</v>
          </cell>
          <cell r="CC19">
            <v>43.529411764705884</v>
          </cell>
          <cell r="CD19">
            <v>49188.23529411765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49188.23529411765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1.2065217391304344</v>
          </cell>
          <cell r="CX19">
            <v>681.6847826086954</v>
          </cell>
          <cell r="CY19">
            <v>0</v>
          </cell>
          <cell r="CZ19">
            <v>0</v>
          </cell>
          <cell r="DA19">
            <v>681.6847826086954</v>
          </cell>
          <cell r="DB19">
            <v>432638.5655312718</v>
          </cell>
          <cell r="DC19">
            <v>0</v>
          </cell>
          <cell r="DD19">
            <v>432638.5655312718</v>
          </cell>
          <cell r="DE19">
            <v>128617</v>
          </cell>
          <cell r="DF19">
            <v>0</v>
          </cell>
          <cell r="DG19">
            <v>128617</v>
          </cell>
          <cell r="DH19">
            <v>15.857142857142858</v>
          </cell>
          <cell r="DI19">
            <v>0.5180240320427234</v>
          </cell>
          <cell r="DJ19">
            <v>2.5489999999999999</v>
          </cell>
          <cell r="DK19">
            <v>0</v>
          </cell>
          <cell r="DL19">
            <v>1</v>
          </cell>
          <cell r="DO19">
            <v>28491.321762349788</v>
          </cell>
          <cell r="DP19">
            <v>0</v>
          </cell>
          <cell r="DQ19">
            <v>28491.321762349788</v>
          </cell>
          <cell r="DR19">
            <v>1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2867.2</v>
          </cell>
          <cell r="EB19">
            <v>2912</v>
          </cell>
          <cell r="EC19">
            <v>0</v>
          </cell>
          <cell r="ED19">
            <v>0</v>
          </cell>
          <cell r="EE19">
            <v>2912</v>
          </cell>
          <cell r="EF19">
            <v>2912</v>
          </cell>
          <cell r="EG19">
            <v>0</v>
          </cell>
          <cell r="EI19">
            <v>0</v>
          </cell>
          <cell r="EJ19">
            <v>0</v>
          </cell>
          <cell r="EK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160020.32176234978</v>
          </cell>
          <cell r="EQ19">
            <v>0</v>
          </cell>
          <cell r="ER19">
            <v>160020.32176234978</v>
          </cell>
          <cell r="ES19">
            <v>592658.88729362155</v>
          </cell>
          <cell r="ET19">
            <v>0</v>
          </cell>
          <cell r="EU19">
            <v>592658.88729362155</v>
          </cell>
          <cell r="EV19">
            <v>589746.88729362155</v>
          </cell>
          <cell r="EW19">
            <v>5313.0350206632575</v>
          </cell>
          <cell r="EX19">
            <v>4265</v>
          </cell>
          <cell r="EY19">
            <v>0</v>
          </cell>
          <cell r="EZ19">
            <v>473415</v>
          </cell>
          <cell r="FA19">
            <v>0</v>
          </cell>
          <cell r="FB19">
            <v>592658.88729362155</v>
          </cell>
          <cell r="FC19">
            <v>555358.25821084355</v>
          </cell>
          <cell r="FD19">
            <v>0</v>
          </cell>
          <cell r="FE19">
            <v>592658.88729362155</v>
          </cell>
        </row>
        <row r="20">
          <cell r="A20">
            <v>3201</v>
          </cell>
          <cell r="B20">
            <v>8813201</v>
          </cell>
          <cell r="C20">
            <v>3332</v>
          </cell>
          <cell r="D20" t="str">
            <v>RB053332</v>
          </cell>
          <cell r="E20" t="str">
            <v>All Saints Maldon Church of England Voluntary Controlled Primary School</v>
          </cell>
          <cell r="F20" t="str">
            <v>P</v>
          </cell>
          <cell r="G20" t="str">
            <v>Y</v>
          </cell>
          <cell r="H20">
            <v>10001499</v>
          </cell>
          <cell r="I20" t="str">
            <v/>
          </cell>
          <cell r="K20">
            <v>3201</v>
          </cell>
          <cell r="L20">
            <v>115103</v>
          </cell>
          <cell r="O20">
            <v>7</v>
          </cell>
          <cell r="P20">
            <v>0</v>
          </cell>
          <cell r="Q20">
            <v>0</v>
          </cell>
          <cell r="S20">
            <v>45</v>
          </cell>
          <cell r="T20">
            <v>269</v>
          </cell>
          <cell r="V20">
            <v>314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314</v>
          </cell>
          <cell r="AF20">
            <v>991643.4</v>
          </cell>
          <cell r="AG20">
            <v>0</v>
          </cell>
          <cell r="AH20">
            <v>0</v>
          </cell>
          <cell r="AI20">
            <v>0</v>
          </cell>
          <cell r="AJ20">
            <v>991643.4</v>
          </cell>
          <cell r="AK20">
            <v>84.999999999999943</v>
          </cell>
          <cell r="AL20">
            <v>39949.999999999971</v>
          </cell>
          <cell r="AM20">
            <v>0</v>
          </cell>
          <cell r="AN20">
            <v>0</v>
          </cell>
          <cell r="AO20">
            <v>39949.999999999971</v>
          </cell>
          <cell r="AP20">
            <v>89.999999999999986</v>
          </cell>
          <cell r="AQ20">
            <v>53099.999999999993</v>
          </cell>
          <cell r="AR20">
            <v>0</v>
          </cell>
          <cell r="AS20">
            <v>0</v>
          </cell>
          <cell r="AT20">
            <v>53099.999999999993</v>
          </cell>
          <cell r="AU20">
            <v>140.99999999999994</v>
          </cell>
          <cell r="AV20">
            <v>0</v>
          </cell>
          <cell r="AW20">
            <v>91.999999999999872</v>
          </cell>
          <cell r="AX20">
            <v>20239.999999999971</v>
          </cell>
          <cell r="AY20">
            <v>2.0000000000000009</v>
          </cell>
          <cell r="AZ20">
            <v>540.00000000000023</v>
          </cell>
          <cell r="BA20">
            <v>33.000000000000036</v>
          </cell>
          <cell r="BB20">
            <v>13860.000000000015</v>
          </cell>
          <cell r="BC20">
            <v>45.999999999999936</v>
          </cell>
          <cell r="BD20">
            <v>21159.999999999971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55799.999999999956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55799.999999999956</v>
          </cell>
          <cell r="BZ20">
            <v>148849.99999999994</v>
          </cell>
          <cell r="CA20">
            <v>0</v>
          </cell>
          <cell r="CB20">
            <v>148849.99999999994</v>
          </cell>
          <cell r="CC20">
            <v>77.630996309963095</v>
          </cell>
          <cell r="CD20">
            <v>87723.025830258295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87723.025830258295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4.6691449814126296</v>
          </cell>
          <cell r="CX20">
            <v>2638.0669144981357</v>
          </cell>
          <cell r="CY20">
            <v>0</v>
          </cell>
          <cell r="CZ20">
            <v>0</v>
          </cell>
          <cell r="DA20">
            <v>2638.0669144981357</v>
          </cell>
          <cell r="DB20">
            <v>1230854.4927447564</v>
          </cell>
          <cell r="DC20">
            <v>0</v>
          </cell>
          <cell r="DD20">
            <v>1230854.4927447564</v>
          </cell>
          <cell r="DE20">
            <v>128617</v>
          </cell>
          <cell r="DF20">
            <v>0</v>
          </cell>
          <cell r="DG20">
            <v>128617</v>
          </cell>
          <cell r="DH20">
            <v>44.857142857142854</v>
          </cell>
          <cell r="DI20">
            <v>0</v>
          </cell>
          <cell r="DJ20">
            <v>0.77400000000000002</v>
          </cell>
          <cell r="DK20">
            <v>0</v>
          </cell>
          <cell r="DL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1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22312.33</v>
          </cell>
          <cell r="EB20">
            <v>22312.33</v>
          </cell>
          <cell r="EC20">
            <v>2388.1699999999983</v>
          </cell>
          <cell r="ED20">
            <v>0</v>
          </cell>
          <cell r="EE20">
            <v>24700.5</v>
          </cell>
          <cell r="EF20">
            <v>24700.5</v>
          </cell>
          <cell r="EG20">
            <v>0</v>
          </cell>
          <cell r="EI20">
            <v>0</v>
          </cell>
          <cell r="EJ20">
            <v>0</v>
          </cell>
          <cell r="EK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153317.5</v>
          </cell>
          <cell r="EQ20">
            <v>0</v>
          </cell>
          <cell r="ER20">
            <v>153317.5</v>
          </cell>
          <cell r="ES20">
            <v>1384171.9927447564</v>
          </cell>
          <cell r="ET20">
            <v>0</v>
          </cell>
          <cell r="EU20">
            <v>1384171.9927447564</v>
          </cell>
          <cell r="EV20">
            <v>1359471.4927447564</v>
          </cell>
          <cell r="EW20">
            <v>4329.5270469578227</v>
          </cell>
          <cell r="EX20">
            <v>4265</v>
          </cell>
          <cell r="EY20">
            <v>0</v>
          </cell>
          <cell r="EZ20">
            <v>1339210</v>
          </cell>
          <cell r="FA20">
            <v>0</v>
          </cell>
          <cell r="FB20">
            <v>1384171.9927447564</v>
          </cell>
          <cell r="FC20">
            <v>1342311.4247115385</v>
          </cell>
          <cell r="FD20">
            <v>0</v>
          </cell>
          <cell r="FE20">
            <v>1384171.9927447564</v>
          </cell>
        </row>
        <row r="21">
          <cell r="A21">
            <v>2043</v>
          </cell>
          <cell r="B21">
            <v>8812043</v>
          </cell>
          <cell r="C21">
            <v>1010</v>
          </cell>
          <cell r="D21" t="str">
            <v>RB051010</v>
          </cell>
          <cell r="E21" t="str">
            <v>Alresford Primary School</v>
          </cell>
          <cell r="F21" t="str">
            <v>P</v>
          </cell>
          <cell r="G21" t="str">
            <v>Y</v>
          </cell>
          <cell r="H21">
            <v>10026587</v>
          </cell>
          <cell r="I21" t="str">
            <v/>
          </cell>
          <cell r="K21">
            <v>2043</v>
          </cell>
          <cell r="L21">
            <v>114734</v>
          </cell>
          <cell r="O21">
            <v>7</v>
          </cell>
          <cell r="P21">
            <v>0</v>
          </cell>
          <cell r="Q21">
            <v>0</v>
          </cell>
          <cell r="S21">
            <v>30</v>
          </cell>
          <cell r="T21">
            <v>188</v>
          </cell>
          <cell r="V21">
            <v>218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218</v>
          </cell>
          <cell r="AF21">
            <v>688465.79999999993</v>
          </cell>
          <cell r="AG21">
            <v>0</v>
          </cell>
          <cell r="AH21">
            <v>0</v>
          </cell>
          <cell r="AI21">
            <v>0</v>
          </cell>
          <cell r="AJ21">
            <v>688465.79999999993</v>
          </cell>
          <cell r="AK21">
            <v>30.999999999999929</v>
          </cell>
          <cell r="AL21">
            <v>14569.999999999967</v>
          </cell>
          <cell r="AM21">
            <v>0</v>
          </cell>
          <cell r="AN21">
            <v>0</v>
          </cell>
          <cell r="AO21">
            <v>14569.999999999967</v>
          </cell>
          <cell r="AP21">
            <v>34.000000000000092</v>
          </cell>
          <cell r="AQ21">
            <v>20060.000000000055</v>
          </cell>
          <cell r="AR21">
            <v>0</v>
          </cell>
          <cell r="AS21">
            <v>0</v>
          </cell>
          <cell r="AT21">
            <v>20060.000000000055</v>
          </cell>
          <cell r="AU21">
            <v>208.00000000000011</v>
          </cell>
          <cell r="AV21">
            <v>0</v>
          </cell>
          <cell r="AW21">
            <v>2.0000000000000013</v>
          </cell>
          <cell r="AX21">
            <v>440.00000000000028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7.000000000000008</v>
          </cell>
          <cell r="BD21">
            <v>3220.0000000000036</v>
          </cell>
          <cell r="BE21">
            <v>0.99999999999999944</v>
          </cell>
          <cell r="BF21">
            <v>489.99999999999972</v>
          </cell>
          <cell r="BG21">
            <v>0</v>
          </cell>
          <cell r="BH21">
            <v>0</v>
          </cell>
          <cell r="BI21">
            <v>4150.0000000000036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4150.0000000000036</v>
          </cell>
          <cell r="BZ21">
            <v>38780.000000000029</v>
          </cell>
          <cell r="CA21">
            <v>0</v>
          </cell>
          <cell r="CB21">
            <v>38780.000000000029</v>
          </cell>
          <cell r="CC21">
            <v>36.715789473684211</v>
          </cell>
          <cell r="CD21">
            <v>41488.84210526316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41488.84210526316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2.3191489361702069</v>
          </cell>
          <cell r="CX21">
            <v>1310.3191489361668</v>
          </cell>
          <cell r="CY21">
            <v>0</v>
          </cell>
          <cell r="CZ21">
            <v>0</v>
          </cell>
          <cell r="DA21">
            <v>1310.3191489361668</v>
          </cell>
          <cell r="DB21">
            <v>770044.96125419927</v>
          </cell>
          <cell r="DC21">
            <v>0</v>
          </cell>
          <cell r="DD21">
            <v>770044.96125419927</v>
          </cell>
          <cell r="DE21">
            <v>128617</v>
          </cell>
          <cell r="DF21">
            <v>0</v>
          </cell>
          <cell r="DG21">
            <v>128617</v>
          </cell>
          <cell r="DH21">
            <v>31.142857142857142</v>
          </cell>
          <cell r="DI21">
            <v>0</v>
          </cell>
          <cell r="DJ21">
            <v>1.8720000000000001</v>
          </cell>
          <cell r="DK21">
            <v>0</v>
          </cell>
          <cell r="DL21">
            <v>0.68000000000000016</v>
          </cell>
          <cell r="DO21">
            <v>0</v>
          </cell>
          <cell r="DP21">
            <v>0</v>
          </cell>
          <cell r="DQ21">
            <v>0</v>
          </cell>
          <cell r="DR21">
            <v>1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19314.61</v>
          </cell>
          <cell r="EB21">
            <v>21766.51</v>
          </cell>
          <cell r="EC21">
            <v>21.639999999999418</v>
          </cell>
          <cell r="ED21">
            <v>0</v>
          </cell>
          <cell r="EE21">
            <v>21788.149999999998</v>
          </cell>
          <cell r="EF21">
            <v>21788.149999999998</v>
          </cell>
          <cell r="EG21">
            <v>0</v>
          </cell>
          <cell r="EI21">
            <v>0</v>
          </cell>
          <cell r="EJ21">
            <v>0</v>
          </cell>
          <cell r="EK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150405.15</v>
          </cell>
          <cell r="EQ21">
            <v>0</v>
          </cell>
          <cell r="ER21">
            <v>150405.15</v>
          </cell>
          <cell r="ES21">
            <v>920450.11125419929</v>
          </cell>
          <cell r="ET21">
            <v>0</v>
          </cell>
          <cell r="EU21">
            <v>920450.11125419929</v>
          </cell>
          <cell r="EV21">
            <v>898661.96125419927</v>
          </cell>
          <cell r="EW21">
            <v>4122.3025745605473</v>
          </cell>
          <cell r="EX21">
            <v>4265</v>
          </cell>
          <cell r="EY21">
            <v>142.69742543945267</v>
          </cell>
          <cell r="EZ21">
            <v>929770</v>
          </cell>
          <cell r="FA21">
            <v>31108.038745800732</v>
          </cell>
          <cell r="FB21">
            <v>951558.15</v>
          </cell>
          <cell r="FC21">
            <v>920825.43325021502</v>
          </cell>
          <cell r="FD21">
            <v>0</v>
          </cell>
          <cell r="FE21">
            <v>951558.15</v>
          </cell>
        </row>
        <row r="22">
          <cell r="A22">
            <v>2184</v>
          </cell>
          <cell r="B22">
            <v>8812184</v>
          </cell>
          <cell r="E22" t="str">
            <v>Alton Park Junior School</v>
          </cell>
          <cell r="F22" t="str">
            <v>P</v>
          </cell>
          <cell r="G22" t="str">
            <v/>
          </cell>
          <cell r="H22" t="str">
            <v/>
          </cell>
          <cell r="I22" t="str">
            <v>Y</v>
          </cell>
          <cell r="K22">
            <v>2184</v>
          </cell>
          <cell r="L22">
            <v>147603</v>
          </cell>
          <cell r="O22">
            <v>4</v>
          </cell>
          <cell r="P22">
            <v>0</v>
          </cell>
          <cell r="Q22">
            <v>0</v>
          </cell>
          <cell r="S22">
            <v>0</v>
          </cell>
          <cell r="T22">
            <v>422</v>
          </cell>
          <cell r="V22">
            <v>422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422</v>
          </cell>
          <cell r="AF22">
            <v>1332718.2</v>
          </cell>
          <cell r="AG22">
            <v>0</v>
          </cell>
          <cell r="AH22">
            <v>0</v>
          </cell>
          <cell r="AI22">
            <v>0</v>
          </cell>
          <cell r="AJ22">
            <v>1332718.2</v>
          </cell>
          <cell r="AK22">
            <v>211</v>
          </cell>
          <cell r="AL22">
            <v>99170</v>
          </cell>
          <cell r="AM22">
            <v>0</v>
          </cell>
          <cell r="AN22">
            <v>0</v>
          </cell>
          <cell r="AO22">
            <v>99170</v>
          </cell>
          <cell r="AP22">
            <v>257.99999999999983</v>
          </cell>
          <cell r="AQ22">
            <v>152219.99999999991</v>
          </cell>
          <cell r="AR22">
            <v>0</v>
          </cell>
          <cell r="AS22">
            <v>0</v>
          </cell>
          <cell r="AT22">
            <v>152219.99999999991</v>
          </cell>
          <cell r="AU22">
            <v>4.009501187648457</v>
          </cell>
          <cell r="AV22">
            <v>0</v>
          </cell>
          <cell r="AW22">
            <v>27.064133016627085</v>
          </cell>
          <cell r="AX22">
            <v>5954.1092636579588</v>
          </cell>
          <cell r="AY22">
            <v>0</v>
          </cell>
          <cell r="AZ22">
            <v>0</v>
          </cell>
          <cell r="BA22">
            <v>27.064133016627085</v>
          </cell>
          <cell r="BB22">
            <v>11366.935866983376</v>
          </cell>
          <cell r="BC22">
            <v>100.23752969121122</v>
          </cell>
          <cell r="BD22">
            <v>46109.263657957163</v>
          </cell>
          <cell r="BE22">
            <v>95.225653206650676</v>
          </cell>
          <cell r="BF22">
            <v>46660.57007125883</v>
          </cell>
          <cell r="BG22">
            <v>168.39904988123499</v>
          </cell>
          <cell r="BH22">
            <v>107775.39192399039</v>
          </cell>
          <cell r="BI22">
            <v>217866.27078384772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217866.27078384772</v>
          </cell>
          <cell r="BZ22">
            <v>469256.27078384766</v>
          </cell>
          <cell r="CA22">
            <v>0</v>
          </cell>
          <cell r="CB22">
            <v>469256.27078384766</v>
          </cell>
          <cell r="CC22">
            <v>127.42207792207793</v>
          </cell>
          <cell r="CD22">
            <v>143986.94805194807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143986.94805194807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7.0000000000000062</v>
          </cell>
          <cell r="CX22">
            <v>3955.0000000000036</v>
          </cell>
          <cell r="CY22">
            <v>0</v>
          </cell>
          <cell r="CZ22">
            <v>0</v>
          </cell>
          <cell r="DA22">
            <v>3955.0000000000036</v>
          </cell>
          <cell r="DB22">
            <v>1949916.4188357957</v>
          </cell>
          <cell r="DC22">
            <v>0</v>
          </cell>
          <cell r="DD22">
            <v>1949916.4188357957</v>
          </cell>
          <cell r="DE22">
            <v>128617</v>
          </cell>
          <cell r="DF22">
            <v>0</v>
          </cell>
          <cell r="DG22">
            <v>128617</v>
          </cell>
          <cell r="DH22">
            <v>105.5</v>
          </cell>
          <cell r="DI22">
            <v>0</v>
          </cell>
          <cell r="DJ22">
            <v>0.96199999999999997</v>
          </cell>
          <cell r="DK22">
            <v>0</v>
          </cell>
          <cell r="DL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1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7444.3</v>
          </cell>
          <cell r="EB22">
            <v>7444.3</v>
          </cell>
          <cell r="EC22">
            <v>0</v>
          </cell>
          <cell r="ED22">
            <v>0</v>
          </cell>
          <cell r="EE22">
            <v>7444.3</v>
          </cell>
          <cell r="EF22">
            <v>7444.3</v>
          </cell>
          <cell r="EG22">
            <v>0</v>
          </cell>
          <cell r="EI22">
            <v>0</v>
          </cell>
          <cell r="EJ22">
            <v>0</v>
          </cell>
          <cell r="EK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136061.29999999999</v>
          </cell>
          <cell r="EQ22">
            <v>0</v>
          </cell>
          <cell r="ER22">
            <v>136061.29999999999</v>
          </cell>
          <cell r="ES22">
            <v>2085977.7188357958</v>
          </cell>
          <cell r="ET22">
            <v>0</v>
          </cell>
          <cell r="EU22">
            <v>2085977.7188357958</v>
          </cell>
          <cell r="EV22">
            <v>2078533.4188357957</v>
          </cell>
          <cell r="EW22">
            <v>4925.4346417909856</v>
          </cell>
          <cell r="EX22">
            <v>4265</v>
          </cell>
          <cell r="EY22">
            <v>0</v>
          </cell>
          <cell r="EZ22">
            <v>1799830</v>
          </cell>
          <cell r="FA22">
            <v>0</v>
          </cell>
          <cell r="FB22">
            <v>2085977.7188357958</v>
          </cell>
          <cell r="FC22">
            <v>2006960.5150374591</v>
          </cell>
          <cell r="FD22">
            <v>0</v>
          </cell>
          <cell r="FE22">
            <v>2085977.7188357958</v>
          </cell>
        </row>
        <row r="23">
          <cell r="A23">
            <v>3030</v>
          </cell>
          <cell r="B23">
            <v>8813030</v>
          </cell>
          <cell r="C23">
            <v>1018</v>
          </cell>
          <cell r="D23" t="str">
            <v>RB051018</v>
          </cell>
          <cell r="E23" t="str">
            <v>St Mary's Church of England Voluntary Controlled Primary School, Ardleigh</v>
          </cell>
          <cell r="F23" t="str">
            <v>P</v>
          </cell>
          <cell r="G23" t="str">
            <v>Y</v>
          </cell>
          <cell r="H23">
            <v>10001928</v>
          </cell>
          <cell r="I23" t="str">
            <v/>
          </cell>
          <cell r="K23">
            <v>3030</v>
          </cell>
          <cell r="L23">
            <v>115084</v>
          </cell>
          <cell r="O23">
            <v>7</v>
          </cell>
          <cell r="P23">
            <v>0</v>
          </cell>
          <cell r="Q23">
            <v>0</v>
          </cell>
          <cell r="S23">
            <v>20</v>
          </cell>
          <cell r="T23">
            <v>96</v>
          </cell>
          <cell r="V23">
            <v>116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116</v>
          </cell>
          <cell r="AF23">
            <v>366339.6</v>
          </cell>
          <cell r="AG23">
            <v>0</v>
          </cell>
          <cell r="AH23">
            <v>0</v>
          </cell>
          <cell r="AI23">
            <v>0</v>
          </cell>
          <cell r="AJ23">
            <v>366339.6</v>
          </cell>
          <cell r="AK23">
            <v>9.9999999999999964</v>
          </cell>
          <cell r="AL23">
            <v>4699.9999999999982</v>
          </cell>
          <cell r="AM23">
            <v>0</v>
          </cell>
          <cell r="AN23">
            <v>0</v>
          </cell>
          <cell r="AO23">
            <v>4699.9999999999982</v>
          </cell>
          <cell r="AP23">
            <v>10.999999999999995</v>
          </cell>
          <cell r="AQ23">
            <v>6489.9999999999973</v>
          </cell>
          <cell r="AR23">
            <v>0</v>
          </cell>
          <cell r="AS23">
            <v>0</v>
          </cell>
          <cell r="AT23">
            <v>6489.9999999999973</v>
          </cell>
          <cell r="AU23">
            <v>99</v>
          </cell>
          <cell r="AV23">
            <v>0</v>
          </cell>
          <cell r="AW23">
            <v>12.000000000000005</v>
          </cell>
          <cell r="AX23">
            <v>2640.0000000000014</v>
          </cell>
          <cell r="AY23">
            <v>0.99999999999999956</v>
          </cell>
          <cell r="AZ23">
            <v>269.99999999999989</v>
          </cell>
          <cell r="BA23">
            <v>0.99999999999999956</v>
          </cell>
          <cell r="BB23">
            <v>419.99999999999983</v>
          </cell>
          <cell r="BC23">
            <v>1.9999999999999967</v>
          </cell>
          <cell r="BD23">
            <v>919.99999999999852</v>
          </cell>
          <cell r="BE23">
            <v>0.99999999999999956</v>
          </cell>
          <cell r="BF23">
            <v>489.99999999999977</v>
          </cell>
          <cell r="BG23">
            <v>0</v>
          </cell>
          <cell r="BH23">
            <v>0</v>
          </cell>
          <cell r="BI23">
            <v>4740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4740</v>
          </cell>
          <cell r="BZ23">
            <v>15929.999999999996</v>
          </cell>
          <cell r="CA23">
            <v>0</v>
          </cell>
          <cell r="CB23">
            <v>15929.999999999996</v>
          </cell>
          <cell r="CC23">
            <v>29</v>
          </cell>
          <cell r="CD23">
            <v>32770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32770</v>
          </cell>
          <cell r="CR23">
            <v>3.0399999999999965</v>
          </cell>
          <cell r="CS23">
            <v>2811.9999999999968</v>
          </cell>
          <cell r="CT23">
            <v>0</v>
          </cell>
          <cell r="CU23">
            <v>0</v>
          </cell>
          <cell r="CV23">
            <v>2811.9999999999968</v>
          </cell>
          <cell r="CW23">
            <v>1.2083333333333373</v>
          </cell>
          <cell r="CX23">
            <v>682.70833333333553</v>
          </cell>
          <cell r="CY23">
            <v>0</v>
          </cell>
          <cell r="CZ23">
            <v>0</v>
          </cell>
          <cell r="DA23">
            <v>682.70833333333553</v>
          </cell>
          <cell r="DB23">
            <v>418534.30833333329</v>
          </cell>
          <cell r="DC23">
            <v>0</v>
          </cell>
          <cell r="DD23">
            <v>418534.30833333329</v>
          </cell>
          <cell r="DE23">
            <v>128617</v>
          </cell>
          <cell r="DF23">
            <v>0</v>
          </cell>
          <cell r="DG23">
            <v>128617</v>
          </cell>
          <cell r="DH23">
            <v>16.571428571428573</v>
          </cell>
          <cell r="DI23">
            <v>0.45126835781041363</v>
          </cell>
          <cell r="DJ23">
            <v>2.4279999999999999</v>
          </cell>
          <cell r="DK23">
            <v>0</v>
          </cell>
          <cell r="DL23">
            <v>1</v>
          </cell>
          <cell r="DO23">
            <v>24819.759679572751</v>
          </cell>
          <cell r="DP23">
            <v>0</v>
          </cell>
          <cell r="DQ23">
            <v>24819.759679572751</v>
          </cell>
          <cell r="DR23">
            <v>1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12954.23</v>
          </cell>
          <cell r="EB23">
            <v>9586.86</v>
          </cell>
          <cell r="EC23">
            <v>0</v>
          </cell>
          <cell r="ED23">
            <v>0</v>
          </cell>
          <cell r="EE23">
            <v>9586.86</v>
          </cell>
          <cell r="EF23">
            <v>9586.86</v>
          </cell>
          <cell r="EG23">
            <v>0</v>
          </cell>
          <cell r="EI23">
            <v>0</v>
          </cell>
          <cell r="EJ23">
            <v>0</v>
          </cell>
          <cell r="EK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163023.61967957276</v>
          </cell>
          <cell r="EQ23">
            <v>0</v>
          </cell>
          <cell r="ER23">
            <v>163023.61967957276</v>
          </cell>
          <cell r="ES23">
            <v>581557.92801290611</v>
          </cell>
          <cell r="ET23">
            <v>0</v>
          </cell>
          <cell r="EU23">
            <v>581557.92801290611</v>
          </cell>
          <cell r="EV23">
            <v>571971.06801290612</v>
          </cell>
          <cell r="EW23">
            <v>4930.7850690767773</v>
          </cell>
          <cell r="EX23">
            <v>4265</v>
          </cell>
          <cell r="EY23">
            <v>0</v>
          </cell>
          <cell r="EZ23">
            <v>494740</v>
          </cell>
          <cell r="FA23">
            <v>0</v>
          </cell>
          <cell r="FB23">
            <v>581557.92801290611</v>
          </cell>
          <cell r="FC23">
            <v>563375.67333774257</v>
          </cell>
          <cell r="FD23">
            <v>0</v>
          </cell>
          <cell r="FE23">
            <v>581557.92801290611</v>
          </cell>
        </row>
        <row r="24">
          <cell r="A24">
            <v>2710</v>
          </cell>
          <cell r="B24">
            <v>8812710</v>
          </cell>
          <cell r="C24">
            <v>1026</v>
          </cell>
          <cell r="D24" t="str">
            <v>RB051026</v>
          </cell>
          <cell r="E24" t="str">
            <v>Ashdon Primary School</v>
          </cell>
          <cell r="F24" t="str">
            <v>P</v>
          </cell>
          <cell r="G24" t="str">
            <v>Y</v>
          </cell>
          <cell r="H24">
            <v>10002030</v>
          </cell>
          <cell r="I24" t="str">
            <v/>
          </cell>
          <cell r="K24">
            <v>2710</v>
          </cell>
          <cell r="L24">
            <v>114964</v>
          </cell>
          <cell r="O24">
            <v>7</v>
          </cell>
          <cell r="P24">
            <v>0</v>
          </cell>
          <cell r="Q24">
            <v>0</v>
          </cell>
          <cell r="S24">
            <v>5</v>
          </cell>
          <cell r="T24">
            <v>61</v>
          </cell>
          <cell r="V24">
            <v>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66</v>
          </cell>
          <cell r="AF24">
            <v>208434.6</v>
          </cell>
          <cell r="AG24">
            <v>0</v>
          </cell>
          <cell r="AH24">
            <v>0</v>
          </cell>
          <cell r="AI24">
            <v>0</v>
          </cell>
          <cell r="AJ24">
            <v>208434.6</v>
          </cell>
          <cell r="AK24">
            <v>1.9999999999999998</v>
          </cell>
          <cell r="AL24">
            <v>939.99999999999989</v>
          </cell>
          <cell r="AM24">
            <v>0</v>
          </cell>
          <cell r="AN24">
            <v>0</v>
          </cell>
          <cell r="AO24">
            <v>939.99999999999989</v>
          </cell>
          <cell r="AP24">
            <v>5.0000000000000027</v>
          </cell>
          <cell r="AQ24">
            <v>2950.0000000000014</v>
          </cell>
          <cell r="AR24">
            <v>0</v>
          </cell>
          <cell r="AS24">
            <v>0</v>
          </cell>
          <cell r="AT24">
            <v>2950.0000000000014</v>
          </cell>
          <cell r="AU24">
            <v>66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3890.0000000000014</v>
          </cell>
          <cell r="CA24">
            <v>0</v>
          </cell>
          <cell r="CB24">
            <v>3890.0000000000014</v>
          </cell>
          <cell r="CC24">
            <v>9.28125</v>
          </cell>
          <cell r="CD24">
            <v>10487.8125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10487.8125</v>
          </cell>
          <cell r="CR24">
            <v>1.0400000000000027</v>
          </cell>
          <cell r="CS24">
            <v>962.0000000000025</v>
          </cell>
          <cell r="CT24">
            <v>0</v>
          </cell>
          <cell r="CU24">
            <v>0</v>
          </cell>
          <cell r="CV24">
            <v>962.0000000000025</v>
          </cell>
          <cell r="CW24">
            <v>2.1639344262295057</v>
          </cell>
          <cell r="CX24">
            <v>1222.6229508196707</v>
          </cell>
          <cell r="CY24">
            <v>0</v>
          </cell>
          <cell r="CZ24">
            <v>0</v>
          </cell>
          <cell r="DA24">
            <v>1222.6229508196707</v>
          </cell>
          <cell r="DB24">
            <v>224997.03545081968</v>
          </cell>
          <cell r="DC24">
            <v>0</v>
          </cell>
          <cell r="DD24">
            <v>224997.03545081968</v>
          </cell>
          <cell r="DE24">
            <v>128617</v>
          </cell>
          <cell r="DF24">
            <v>0</v>
          </cell>
          <cell r="DG24">
            <v>128617</v>
          </cell>
          <cell r="DH24">
            <v>9.4285714285714288</v>
          </cell>
          <cell r="DI24">
            <v>1</v>
          </cell>
          <cell r="DJ24">
            <v>3.3620000000000001</v>
          </cell>
          <cell r="DK24">
            <v>0</v>
          </cell>
          <cell r="DL24">
            <v>1</v>
          </cell>
          <cell r="DO24">
            <v>55000</v>
          </cell>
          <cell r="DP24">
            <v>0</v>
          </cell>
          <cell r="DQ24">
            <v>55000</v>
          </cell>
          <cell r="DR24">
            <v>1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1634.15</v>
          </cell>
          <cell r="EB24">
            <v>1862.56</v>
          </cell>
          <cell r="EC24">
            <v>237.70999999999981</v>
          </cell>
          <cell r="ED24">
            <v>0</v>
          </cell>
          <cell r="EE24">
            <v>2100.2699999999995</v>
          </cell>
          <cell r="EF24">
            <v>2100.2699999999995</v>
          </cell>
          <cell r="EG24">
            <v>0</v>
          </cell>
          <cell r="EI24">
            <v>0</v>
          </cell>
          <cell r="EJ24">
            <v>0</v>
          </cell>
          <cell r="EK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185717.27</v>
          </cell>
          <cell r="EQ24">
            <v>0</v>
          </cell>
          <cell r="ER24">
            <v>185717.27</v>
          </cell>
          <cell r="ES24">
            <v>410714.30545081967</v>
          </cell>
          <cell r="ET24">
            <v>0</v>
          </cell>
          <cell r="EU24">
            <v>410714.30545081967</v>
          </cell>
          <cell r="EV24">
            <v>408614.03545081965</v>
          </cell>
          <cell r="EW24">
            <v>6191.1217492548431</v>
          </cell>
          <cell r="EX24">
            <v>4265</v>
          </cell>
          <cell r="EY24">
            <v>0</v>
          </cell>
          <cell r="EZ24">
            <v>281490</v>
          </cell>
          <cell r="FA24">
            <v>0</v>
          </cell>
          <cell r="FB24">
            <v>410714.30545081967</v>
          </cell>
          <cell r="FC24">
            <v>386574.2335144236</v>
          </cell>
          <cell r="FD24">
            <v>0</v>
          </cell>
          <cell r="FE24">
            <v>410714.30545081967</v>
          </cell>
        </row>
        <row r="25">
          <cell r="A25">
            <v>5235</v>
          </cell>
          <cell r="B25">
            <v>8815235</v>
          </cell>
          <cell r="E25" t="str">
            <v>Ashingdon Primary Academy</v>
          </cell>
          <cell r="F25" t="str">
            <v>P</v>
          </cell>
          <cell r="G25" t="str">
            <v/>
          </cell>
          <cell r="H25" t="str">
            <v/>
          </cell>
          <cell r="I25" t="str">
            <v>Y</v>
          </cell>
          <cell r="K25">
            <v>5235</v>
          </cell>
          <cell r="L25">
            <v>137378</v>
          </cell>
          <cell r="O25">
            <v>7</v>
          </cell>
          <cell r="P25">
            <v>0</v>
          </cell>
          <cell r="Q25">
            <v>0</v>
          </cell>
          <cell r="S25">
            <v>30</v>
          </cell>
          <cell r="T25">
            <v>183</v>
          </cell>
          <cell r="V25">
            <v>213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213</v>
          </cell>
          <cell r="AF25">
            <v>672675.29999999993</v>
          </cell>
          <cell r="AG25">
            <v>0</v>
          </cell>
          <cell r="AH25">
            <v>0</v>
          </cell>
          <cell r="AI25">
            <v>0</v>
          </cell>
          <cell r="AJ25">
            <v>672675.29999999993</v>
          </cell>
          <cell r="AK25">
            <v>19</v>
          </cell>
          <cell r="AL25">
            <v>8930</v>
          </cell>
          <cell r="AM25">
            <v>0</v>
          </cell>
          <cell r="AN25">
            <v>0</v>
          </cell>
          <cell r="AO25">
            <v>8930</v>
          </cell>
          <cell r="AP25">
            <v>20.999999999999989</v>
          </cell>
          <cell r="AQ25">
            <v>12389.999999999995</v>
          </cell>
          <cell r="AR25">
            <v>0</v>
          </cell>
          <cell r="AS25">
            <v>0</v>
          </cell>
          <cell r="AT25">
            <v>12389.999999999995</v>
          </cell>
          <cell r="AU25">
            <v>205.00000000000009</v>
          </cell>
          <cell r="AV25">
            <v>0</v>
          </cell>
          <cell r="AW25">
            <v>0</v>
          </cell>
          <cell r="AX25">
            <v>0</v>
          </cell>
          <cell r="AY25">
            <v>0.99999999999999933</v>
          </cell>
          <cell r="AZ25">
            <v>269.99999999999983</v>
          </cell>
          <cell r="BA25">
            <v>5.0000000000000062</v>
          </cell>
          <cell r="BB25">
            <v>2100.0000000000027</v>
          </cell>
          <cell r="BC25">
            <v>0.99999999999999933</v>
          </cell>
          <cell r="BD25">
            <v>459.99999999999972</v>
          </cell>
          <cell r="BE25">
            <v>0.99999999999999933</v>
          </cell>
          <cell r="BF25">
            <v>489.99999999999966</v>
          </cell>
          <cell r="BG25">
            <v>0</v>
          </cell>
          <cell r="BH25">
            <v>0</v>
          </cell>
          <cell r="BI25">
            <v>3320.0000000000018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3320.0000000000018</v>
          </cell>
          <cell r="BZ25">
            <v>24639.999999999993</v>
          </cell>
          <cell r="CA25">
            <v>0</v>
          </cell>
          <cell r="CB25">
            <v>24639.999999999993</v>
          </cell>
          <cell r="CC25">
            <v>40.737704918032783</v>
          </cell>
          <cell r="CD25">
            <v>46033.606557377047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46033.606557377047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743348.90655737696</v>
          </cell>
          <cell r="DC25">
            <v>0</v>
          </cell>
          <cell r="DD25">
            <v>743348.90655737696</v>
          </cell>
          <cell r="DE25">
            <v>128617</v>
          </cell>
          <cell r="DF25">
            <v>0</v>
          </cell>
          <cell r="DG25">
            <v>128617</v>
          </cell>
          <cell r="DH25">
            <v>30.428571428571427</v>
          </cell>
          <cell r="DI25">
            <v>0</v>
          </cell>
          <cell r="DJ25">
            <v>1.61</v>
          </cell>
          <cell r="DK25">
            <v>0</v>
          </cell>
          <cell r="DL25">
            <v>2.5000000000000022E-2</v>
          </cell>
          <cell r="DO25">
            <v>0</v>
          </cell>
          <cell r="DP25">
            <v>0</v>
          </cell>
          <cell r="DQ25">
            <v>0</v>
          </cell>
          <cell r="DR25">
            <v>1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3253.8</v>
          </cell>
          <cell r="EB25">
            <v>3253.8</v>
          </cell>
          <cell r="EC25">
            <v>0</v>
          </cell>
          <cell r="ED25">
            <v>0</v>
          </cell>
          <cell r="EE25">
            <v>3253.8</v>
          </cell>
          <cell r="EF25">
            <v>3253.8</v>
          </cell>
          <cell r="EG25">
            <v>0</v>
          </cell>
          <cell r="EI25">
            <v>0</v>
          </cell>
          <cell r="EJ25">
            <v>0</v>
          </cell>
          <cell r="EK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131870.79999999999</v>
          </cell>
          <cell r="EQ25">
            <v>0</v>
          </cell>
          <cell r="ER25">
            <v>131870.79999999999</v>
          </cell>
          <cell r="ES25">
            <v>875219.70655737701</v>
          </cell>
          <cell r="ET25">
            <v>0</v>
          </cell>
          <cell r="EU25">
            <v>875219.70655737701</v>
          </cell>
          <cell r="EV25">
            <v>871965.90655737696</v>
          </cell>
          <cell r="EW25">
            <v>4093.7366505041173</v>
          </cell>
          <cell r="EX25">
            <v>4265</v>
          </cell>
          <cell r="EY25">
            <v>171.26334949588272</v>
          </cell>
          <cell r="EZ25">
            <v>908445</v>
          </cell>
          <cell r="FA25">
            <v>36479.093442623038</v>
          </cell>
          <cell r="FB25">
            <v>911698.8</v>
          </cell>
          <cell r="FC25">
            <v>895555.84235714283</v>
          </cell>
          <cell r="FD25">
            <v>0</v>
          </cell>
          <cell r="FE25">
            <v>911698.8</v>
          </cell>
        </row>
        <row r="26">
          <cell r="A26">
            <v>2579</v>
          </cell>
          <cell r="B26">
            <v>8812579</v>
          </cell>
          <cell r="C26">
            <v>2452</v>
          </cell>
          <cell r="D26" t="str">
            <v>RB052452</v>
          </cell>
          <cell r="E26" t="str">
            <v>Baddow Hall Infant School</v>
          </cell>
          <cell r="F26" t="str">
            <v>P</v>
          </cell>
          <cell r="G26" t="str">
            <v>Y</v>
          </cell>
          <cell r="H26">
            <v>10004513</v>
          </cell>
          <cell r="I26" t="str">
            <v/>
          </cell>
          <cell r="K26">
            <v>2579</v>
          </cell>
          <cell r="L26">
            <v>114898</v>
          </cell>
          <cell r="O26">
            <v>3</v>
          </cell>
          <cell r="P26">
            <v>0</v>
          </cell>
          <cell r="Q26">
            <v>0</v>
          </cell>
          <cell r="S26">
            <v>55</v>
          </cell>
          <cell r="T26">
            <v>121</v>
          </cell>
          <cell r="V26">
            <v>176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176</v>
          </cell>
          <cell r="AF26">
            <v>555825.6</v>
          </cell>
          <cell r="AG26">
            <v>0</v>
          </cell>
          <cell r="AH26">
            <v>0</v>
          </cell>
          <cell r="AI26">
            <v>0</v>
          </cell>
          <cell r="AJ26">
            <v>555825.6</v>
          </cell>
          <cell r="AK26">
            <v>33.999999999999972</v>
          </cell>
          <cell r="AL26">
            <v>15979.999999999987</v>
          </cell>
          <cell r="AM26">
            <v>0</v>
          </cell>
          <cell r="AN26">
            <v>0</v>
          </cell>
          <cell r="AO26">
            <v>15979.999999999987</v>
          </cell>
          <cell r="AP26">
            <v>33.999999999999972</v>
          </cell>
          <cell r="AQ26">
            <v>20059.999999999982</v>
          </cell>
          <cell r="AR26">
            <v>0</v>
          </cell>
          <cell r="AS26">
            <v>0</v>
          </cell>
          <cell r="AT26">
            <v>20059.999999999982</v>
          </cell>
          <cell r="AU26">
            <v>132</v>
          </cell>
          <cell r="AV26">
            <v>0</v>
          </cell>
          <cell r="AW26">
            <v>33.999999999999972</v>
          </cell>
          <cell r="AX26">
            <v>7479.9999999999936</v>
          </cell>
          <cell r="AY26">
            <v>0</v>
          </cell>
          <cell r="AZ26">
            <v>0</v>
          </cell>
          <cell r="BA26">
            <v>2.0000000000000067</v>
          </cell>
          <cell r="BB26">
            <v>840.00000000000284</v>
          </cell>
          <cell r="BC26">
            <v>8.0000000000000071</v>
          </cell>
          <cell r="BD26">
            <v>3680.0000000000032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12000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12000</v>
          </cell>
          <cell r="BZ26">
            <v>48039.999999999971</v>
          </cell>
          <cell r="CA26">
            <v>0</v>
          </cell>
          <cell r="CB26">
            <v>48039.999999999971</v>
          </cell>
          <cell r="CC26">
            <v>43.052224608775695</v>
          </cell>
          <cell r="CD26">
            <v>48649.013807916534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48649.013807916534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5.8181818181818148</v>
          </cell>
          <cell r="CX26">
            <v>3287.2727272727252</v>
          </cell>
          <cell r="CY26">
            <v>0</v>
          </cell>
          <cell r="CZ26">
            <v>0</v>
          </cell>
          <cell r="DA26">
            <v>3287.2727272727252</v>
          </cell>
          <cell r="DB26">
            <v>655801.88653518923</v>
          </cell>
          <cell r="DC26">
            <v>0</v>
          </cell>
          <cell r="DD26">
            <v>655801.88653518923</v>
          </cell>
          <cell r="DE26">
            <v>128617</v>
          </cell>
          <cell r="DF26">
            <v>0</v>
          </cell>
          <cell r="DG26">
            <v>128617</v>
          </cell>
          <cell r="DH26">
            <v>58.666666666666664</v>
          </cell>
          <cell r="DI26">
            <v>0</v>
          </cell>
          <cell r="DJ26">
            <v>1.226</v>
          </cell>
          <cell r="DK26">
            <v>0</v>
          </cell>
          <cell r="DL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1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14776.319477881487</v>
          </cell>
          <cell r="EB26">
            <v>15402.289000000001</v>
          </cell>
          <cell r="EC26">
            <v>0</v>
          </cell>
          <cell r="ED26">
            <v>0</v>
          </cell>
          <cell r="EE26">
            <v>15402.289000000001</v>
          </cell>
          <cell r="EF26">
            <v>15402.289000000001</v>
          </cell>
          <cell r="EG26">
            <v>0</v>
          </cell>
          <cell r="EI26">
            <v>0</v>
          </cell>
          <cell r="EJ26">
            <v>0</v>
          </cell>
          <cell r="EK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144019.28899999999</v>
          </cell>
          <cell r="EQ26">
            <v>0</v>
          </cell>
          <cell r="ER26">
            <v>144019.28899999999</v>
          </cell>
          <cell r="ES26">
            <v>799821.17553518922</v>
          </cell>
          <cell r="ET26">
            <v>0</v>
          </cell>
          <cell r="EU26">
            <v>799821.17553518922</v>
          </cell>
          <cell r="EV26">
            <v>784418.88653518923</v>
          </cell>
          <cell r="EW26">
            <v>4456.9254916772115</v>
          </cell>
          <cell r="EX26">
            <v>4265</v>
          </cell>
          <cell r="EY26">
            <v>0</v>
          </cell>
          <cell r="EZ26">
            <v>750640</v>
          </cell>
          <cell r="FA26">
            <v>0</v>
          </cell>
          <cell r="FB26">
            <v>799821.17553518922</v>
          </cell>
          <cell r="FC26">
            <v>787702.47422960796</v>
          </cell>
          <cell r="FD26">
            <v>0</v>
          </cell>
          <cell r="FE26">
            <v>799821.17553518922</v>
          </cell>
        </row>
        <row r="27">
          <cell r="A27">
            <v>2609</v>
          </cell>
          <cell r="B27">
            <v>8812609</v>
          </cell>
          <cell r="C27">
            <v>2450</v>
          </cell>
          <cell r="D27" t="str">
            <v>RB052450</v>
          </cell>
          <cell r="E27" t="str">
            <v>Baddow Hall Junior School</v>
          </cell>
          <cell r="F27" t="str">
            <v>P</v>
          </cell>
          <cell r="G27" t="str">
            <v>Y</v>
          </cell>
          <cell r="H27">
            <v>10004514</v>
          </cell>
          <cell r="I27" t="str">
            <v/>
          </cell>
          <cell r="K27">
            <v>2609</v>
          </cell>
          <cell r="L27">
            <v>114913</v>
          </cell>
          <cell r="O27">
            <v>4</v>
          </cell>
          <cell r="P27">
            <v>0</v>
          </cell>
          <cell r="Q27">
            <v>0</v>
          </cell>
          <cell r="S27">
            <v>0</v>
          </cell>
          <cell r="T27">
            <v>244</v>
          </cell>
          <cell r="V27">
            <v>244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244</v>
          </cell>
          <cell r="AF27">
            <v>770576.4</v>
          </cell>
          <cell r="AG27">
            <v>0</v>
          </cell>
          <cell r="AH27">
            <v>0</v>
          </cell>
          <cell r="AI27">
            <v>0</v>
          </cell>
          <cell r="AJ27">
            <v>770576.4</v>
          </cell>
          <cell r="AK27">
            <v>32.999999999999936</v>
          </cell>
          <cell r="AL27">
            <v>15509.999999999969</v>
          </cell>
          <cell r="AM27">
            <v>0</v>
          </cell>
          <cell r="AN27">
            <v>0</v>
          </cell>
          <cell r="AO27">
            <v>15509.999999999969</v>
          </cell>
          <cell r="AP27">
            <v>49.000000000000114</v>
          </cell>
          <cell r="AQ27">
            <v>28910.000000000065</v>
          </cell>
          <cell r="AR27">
            <v>0</v>
          </cell>
          <cell r="AS27">
            <v>0</v>
          </cell>
          <cell r="AT27">
            <v>28910.000000000065</v>
          </cell>
          <cell r="AU27">
            <v>185.7613168724281</v>
          </cell>
          <cell r="AV27">
            <v>0</v>
          </cell>
          <cell r="AW27">
            <v>44.181069958847829</v>
          </cell>
          <cell r="AX27">
            <v>9719.8353909465222</v>
          </cell>
          <cell r="AY27">
            <v>1.0041152263374487</v>
          </cell>
          <cell r="AZ27">
            <v>271.11111111111114</v>
          </cell>
          <cell r="BA27">
            <v>3.0123456790123506</v>
          </cell>
          <cell r="BB27">
            <v>1265.1851851851873</v>
          </cell>
          <cell r="BC27">
            <v>10.041152263374485</v>
          </cell>
          <cell r="BD27">
            <v>4618.9300411522636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15875.061728395085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15875.061728395085</v>
          </cell>
          <cell r="BZ27">
            <v>60295.061728395121</v>
          </cell>
          <cell r="CA27">
            <v>0</v>
          </cell>
          <cell r="CB27">
            <v>60295.061728395121</v>
          </cell>
          <cell r="CC27">
            <v>55.074285714285708</v>
          </cell>
          <cell r="CD27">
            <v>62233.942857142851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62233.942857142851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3.9999999999999951</v>
          </cell>
          <cell r="CX27">
            <v>2259.9999999999973</v>
          </cell>
          <cell r="CY27">
            <v>0</v>
          </cell>
          <cell r="CZ27">
            <v>0</v>
          </cell>
          <cell r="DA27">
            <v>2259.9999999999973</v>
          </cell>
          <cell r="DB27">
            <v>895365.40458553808</v>
          </cell>
          <cell r="DC27">
            <v>0</v>
          </cell>
          <cell r="DD27">
            <v>895365.40458553808</v>
          </cell>
          <cell r="DE27">
            <v>128617</v>
          </cell>
          <cell r="DF27">
            <v>0</v>
          </cell>
          <cell r="DG27">
            <v>128617</v>
          </cell>
          <cell r="DH27">
            <v>61</v>
          </cell>
          <cell r="DI27">
            <v>0</v>
          </cell>
          <cell r="DJ27">
            <v>1.177</v>
          </cell>
          <cell r="DK27">
            <v>0</v>
          </cell>
          <cell r="DL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1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23111.680522118513</v>
          </cell>
          <cell r="EB27">
            <v>24090.760999999999</v>
          </cell>
          <cell r="EC27">
            <v>0</v>
          </cell>
          <cell r="ED27">
            <v>0</v>
          </cell>
          <cell r="EE27">
            <v>24090.760999999999</v>
          </cell>
          <cell r="EF27">
            <v>24090.760999999999</v>
          </cell>
          <cell r="EG27">
            <v>0</v>
          </cell>
          <cell r="EI27">
            <v>0</v>
          </cell>
          <cell r="EJ27">
            <v>0</v>
          </cell>
          <cell r="EK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152707.761</v>
          </cell>
          <cell r="EQ27">
            <v>0</v>
          </cell>
          <cell r="ER27">
            <v>152707.761</v>
          </cell>
          <cell r="ES27">
            <v>1048073.1655855381</v>
          </cell>
          <cell r="ET27">
            <v>0</v>
          </cell>
          <cell r="EU27">
            <v>1048073.1655855381</v>
          </cell>
          <cell r="EV27">
            <v>1023982.4045855381</v>
          </cell>
          <cell r="EW27">
            <v>4196.6491991210578</v>
          </cell>
          <cell r="EX27">
            <v>4265</v>
          </cell>
          <cell r="EY27">
            <v>68.350800878942209</v>
          </cell>
          <cell r="EZ27">
            <v>1040660</v>
          </cell>
          <cell r="FA27">
            <v>16677.595414461917</v>
          </cell>
          <cell r="FB27">
            <v>1064750.7609999999</v>
          </cell>
          <cell r="FC27">
            <v>1036294.8027760889</v>
          </cell>
          <cell r="FD27">
            <v>0</v>
          </cell>
          <cell r="FE27">
            <v>1064750.7609999999</v>
          </cell>
        </row>
        <row r="28">
          <cell r="A28">
            <v>3255</v>
          </cell>
          <cell r="B28">
            <v>8813255</v>
          </cell>
          <cell r="E28" t="str">
            <v>Bardfield Academy</v>
          </cell>
          <cell r="F28" t="str">
            <v>P</v>
          </cell>
          <cell r="G28" t="str">
            <v/>
          </cell>
          <cell r="H28" t="str">
            <v/>
          </cell>
          <cell r="I28" t="str">
            <v>Y</v>
          </cell>
          <cell r="K28">
            <v>3255</v>
          </cell>
          <cell r="L28">
            <v>143203</v>
          </cell>
          <cell r="O28">
            <v>7</v>
          </cell>
          <cell r="P28">
            <v>0</v>
          </cell>
          <cell r="Q28">
            <v>0</v>
          </cell>
          <cell r="S28">
            <v>53</v>
          </cell>
          <cell r="T28">
            <v>352</v>
          </cell>
          <cell r="V28">
            <v>405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405</v>
          </cell>
          <cell r="AF28">
            <v>1279030.5</v>
          </cell>
          <cell r="AG28">
            <v>0</v>
          </cell>
          <cell r="AH28">
            <v>0</v>
          </cell>
          <cell r="AI28">
            <v>0</v>
          </cell>
          <cell r="AJ28">
            <v>1279030.5</v>
          </cell>
          <cell r="AK28">
            <v>211.00000000000014</v>
          </cell>
          <cell r="AL28">
            <v>99170.000000000073</v>
          </cell>
          <cell r="AM28">
            <v>0</v>
          </cell>
          <cell r="AN28">
            <v>0</v>
          </cell>
          <cell r="AO28">
            <v>99170.000000000073</v>
          </cell>
          <cell r="AP28">
            <v>222.99999999999991</v>
          </cell>
          <cell r="AQ28">
            <v>131569.99999999994</v>
          </cell>
          <cell r="AR28">
            <v>0</v>
          </cell>
          <cell r="AS28">
            <v>0</v>
          </cell>
          <cell r="AT28">
            <v>131569.99999999994</v>
          </cell>
          <cell r="AU28">
            <v>16.039603960396036</v>
          </cell>
          <cell r="AV28">
            <v>0</v>
          </cell>
          <cell r="AW28">
            <v>17.0420792079208</v>
          </cell>
          <cell r="AX28">
            <v>3749.2574257425758</v>
          </cell>
          <cell r="AY28">
            <v>123.30445544554438</v>
          </cell>
          <cell r="AZ28">
            <v>33292.202970296981</v>
          </cell>
          <cell r="BA28">
            <v>29.071782178217831</v>
          </cell>
          <cell r="BB28">
            <v>12210.148514851489</v>
          </cell>
          <cell r="BC28">
            <v>7.0173267326732569</v>
          </cell>
          <cell r="BD28">
            <v>3227.970297029698</v>
          </cell>
          <cell r="BE28">
            <v>167.41336633663352</v>
          </cell>
          <cell r="BF28">
            <v>82032.549504950424</v>
          </cell>
          <cell r="BG28">
            <v>45.111386138613703</v>
          </cell>
          <cell r="BH28">
            <v>28871.287128712771</v>
          </cell>
          <cell r="BI28">
            <v>163383.41584158395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163383.41584158395</v>
          </cell>
          <cell r="BZ28">
            <v>394123.41584158398</v>
          </cell>
          <cell r="CA28">
            <v>0</v>
          </cell>
          <cell r="CB28">
            <v>394123.41584158398</v>
          </cell>
          <cell r="CC28">
            <v>110.45454545454545</v>
          </cell>
          <cell r="CD28">
            <v>124813.63636363637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124813.63636363637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32.215909090909072</v>
          </cell>
          <cell r="CX28">
            <v>18201.988636363625</v>
          </cell>
          <cell r="CY28">
            <v>0</v>
          </cell>
          <cell r="CZ28">
            <v>0</v>
          </cell>
          <cell r="DA28">
            <v>18201.988636363625</v>
          </cell>
          <cell r="DB28">
            <v>1816169.5408415839</v>
          </cell>
          <cell r="DC28">
            <v>0</v>
          </cell>
          <cell r="DD28">
            <v>1816169.5408415839</v>
          </cell>
          <cell r="DE28">
            <v>128617</v>
          </cell>
          <cell r="DF28">
            <v>0</v>
          </cell>
          <cell r="DG28">
            <v>128617</v>
          </cell>
          <cell r="DH28">
            <v>57.857142857142854</v>
          </cell>
          <cell r="DI28">
            <v>0</v>
          </cell>
          <cell r="DJ28">
            <v>0.54800000000000004</v>
          </cell>
          <cell r="DK28">
            <v>0</v>
          </cell>
          <cell r="DL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1.0156360164</v>
          </cell>
          <cell r="DS28">
            <v>30408.714247098291</v>
          </cell>
          <cell r="DT28">
            <v>0</v>
          </cell>
          <cell r="DU28">
            <v>30408.714247098291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5194.7979999999998</v>
          </cell>
          <cell r="EB28">
            <v>5194.7979999999998</v>
          </cell>
          <cell r="EC28">
            <v>0</v>
          </cell>
          <cell r="ED28">
            <v>0</v>
          </cell>
          <cell r="EE28">
            <v>5194.7979999999998</v>
          </cell>
          <cell r="EF28">
            <v>5194.7979999999998</v>
          </cell>
          <cell r="EG28">
            <v>0</v>
          </cell>
          <cell r="EI28">
            <v>0</v>
          </cell>
          <cell r="EJ28">
            <v>0</v>
          </cell>
          <cell r="EK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164220.51224709829</v>
          </cell>
          <cell r="EQ28">
            <v>0</v>
          </cell>
          <cell r="ER28">
            <v>164220.51224709829</v>
          </cell>
          <cell r="ES28">
            <v>1980390.0530886822</v>
          </cell>
          <cell r="ET28">
            <v>0</v>
          </cell>
          <cell r="EU28">
            <v>1980390.0530886822</v>
          </cell>
          <cell r="EV28">
            <v>1975195.2550886821</v>
          </cell>
          <cell r="EW28">
            <v>4877.0253212066227</v>
          </cell>
          <cell r="EX28">
            <v>4265</v>
          </cell>
          <cell r="EY28">
            <v>0</v>
          </cell>
          <cell r="EZ28">
            <v>1727325</v>
          </cell>
          <cell r="FA28">
            <v>0</v>
          </cell>
          <cell r="FB28">
            <v>1980390.0530886822</v>
          </cell>
          <cell r="FC28">
            <v>1868285.3065676892</v>
          </cell>
          <cell r="FD28">
            <v>0</v>
          </cell>
          <cell r="FE28">
            <v>1980390.0530886822</v>
          </cell>
        </row>
        <row r="29">
          <cell r="A29">
            <v>2156</v>
          </cell>
          <cell r="B29">
            <v>8812156</v>
          </cell>
          <cell r="E29" t="str">
            <v>Barling Magna Primary Academy</v>
          </cell>
          <cell r="F29" t="str">
            <v>P</v>
          </cell>
          <cell r="G29" t="str">
            <v/>
          </cell>
          <cell r="H29" t="str">
            <v/>
          </cell>
          <cell r="I29" t="str">
            <v>Y</v>
          </cell>
          <cell r="K29">
            <v>2156</v>
          </cell>
          <cell r="L29">
            <v>143948</v>
          </cell>
          <cell r="M29">
            <v>25</v>
          </cell>
          <cell r="O29">
            <v>7</v>
          </cell>
          <cell r="P29">
            <v>0</v>
          </cell>
          <cell r="Q29">
            <v>0</v>
          </cell>
          <cell r="S29">
            <v>44.583333333333336</v>
          </cell>
          <cell r="T29">
            <v>143</v>
          </cell>
          <cell r="V29">
            <v>187.58333333333334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187.58333333333334</v>
          </cell>
          <cell r="AF29">
            <v>592406.92500000005</v>
          </cell>
          <cell r="AG29">
            <v>0</v>
          </cell>
          <cell r="AH29">
            <v>0</v>
          </cell>
          <cell r="AI29">
            <v>0</v>
          </cell>
          <cell r="AJ29">
            <v>592406.92500000005</v>
          </cell>
          <cell r="AK29">
            <v>35.781791907514418</v>
          </cell>
          <cell r="AL29">
            <v>16817.442196531778</v>
          </cell>
          <cell r="AM29">
            <v>0</v>
          </cell>
          <cell r="AN29">
            <v>0</v>
          </cell>
          <cell r="AO29">
            <v>16817.442196531778</v>
          </cell>
          <cell r="AP29">
            <v>42.287572254335316</v>
          </cell>
          <cell r="AQ29">
            <v>24949.667630057837</v>
          </cell>
          <cell r="AR29">
            <v>0</v>
          </cell>
          <cell r="AS29">
            <v>0</v>
          </cell>
          <cell r="AT29">
            <v>24949.667630057837</v>
          </cell>
          <cell r="AU29">
            <v>173.32261208576989</v>
          </cell>
          <cell r="AV29">
            <v>0</v>
          </cell>
          <cell r="AW29">
            <v>2.1939571150097392</v>
          </cell>
          <cell r="AX29">
            <v>482.67056530214262</v>
          </cell>
          <cell r="AY29">
            <v>3.2909356725146184</v>
          </cell>
          <cell r="AZ29">
            <v>888.55263157894694</v>
          </cell>
          <cell r="BA29">
            <v>3.2909356725146184</v>
          </cell>
          <cell r="BB29">
            <v>1382.1929824561398</v>
          </cell>
          <cell r="BC29">
            <v>5.484892787524358</v>
          </cell>
          <cell r="BD29">
            <v>2523.0506822612047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5276.4668615984338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5276.4668615984338</v>
          </cell>
          <cell r="BZ29">
            <v>47043.576688188048</v>
          </cell>
          <cell r="CA29">
            <v>0</v>
          </cell>
          <cell r="CB29">
            <v>47043.576688188048</v>
          </cell>
          <cell r="CC29">
            <v>28.965073529411768</v>
          </cell>
          <cell r="CD29">
            <v>32730.533088235297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32730.533088235297</v>
          </cell>
          <cell r="CR29">
            <v>19.281821705426431</v>
          </cell>
          <cell r="CS29">
            <v>17835.685077519447</v>
          </cell>
          <cell r="CT29">
            <v>0</v>
          </cell>
          <cell r="CU29">
            <v>0</v>
          </cell>
          <cell r="CV29">
            <v>17835.685077519447</v>
          </cell>
          <cell r="CW29">
            <v>2.6235431235431261</v>
          </cell>
          <cell r="CX29">
            <v>1482.3018648018663</v>
          </cell>
          <cell r="CY29">
            <v>0</v>
          </cell>
          <cell r="CZ29">
            <v>0</v>
          </cell>
          <cell r="DA29">
            <v>1482.3018648018663</v>
          </cell>
          <cell r="DB29">
            <v>691499.02171874465</v>
          </cell>
          <cell r="DC29">
            <v>0</v>
          </cell>
          <cell r="DD29">
            <v>691499.02171874465</v>
          </cell>
          <cell r="DE29">
            <v>128617</v>
          </cell>
          <cell r="DF29">
            <v>0</v>
          </cell>
          <cell r="DG29">
            <v>128617</v>
          </cell>
          <cell r="DH29">
            <v>26.797619047619047</v>
          </cell>
          <cell r="DI29">
            <v>0</v>
          </cell>
          <cell r="DJ29">
            <v>1.613</v>
          </cell>
          <cell r="DK29">
            <v>0</v>
          </cell>
          <cell r="DL29">
            <v>3.2499999999999751E-2</v>
          </cell>
          <cell r="DO29">
            <v>0</v>
          </cell>
          <cell r="DP29">
            <v>0</v>
          </cell>
          <cell r="DQ29">
            <v>0</v>
          </cell>
          <cell r="DR29">
            <v>1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2325.8380000000002</v>
          </cell>
          <cell r="EB29">
            <v>2325.8380000000002</v>
          </cell>
          <cell r="EC29">
            <v>0</v>
          </cell>
          <cell r="ED29">
            <v>0</v>
          </cell>
          <cell r="EE29">
            <v>2325.8380000000002</v>
          </cell>
          <cell r="EF29">
            <v>2325.8380000000002</v>
          </cell>
          <cell r="EG29">
            <v>0</v>
          </cell>
          <cell r="EI29">
            <v>0</v>
          </cell>
          <cell r="EJ29">
            <v>0</v>
          </cell>
          <cell r="EK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130942.838</v>
          </cell>
          <cell r="EQ29">
            <v>0</v>
          </cell>
          <cell r="ER29">
            <v>130942.838</v>
          </cell>
          <cell r="ES29">
            <v>822441.85971874464</v>
          </cell>
          <cell r="ET29">
            <v>0</v>
          </cell>
          <cell r="EU29">
            <v>822441.85971874464</v>
          </cell>
          <cell r="EV29">
            <v>820116.02171874465</v>
          </cell>
          <cell r="EW29">
            <v>4372.0090007218723</v>
          </cell>
          <cell r="EX29">
            <v>4265</v>
          </cell>
          <cell r="EY29">
            <v>0</v>
          </cell>
          <cell r="EZ29">
            <v>800042.91666666674</v>
          </cell>
          <cell r="FA29">
            <v>0</v>
          </cell>
          <cell r="FB29">
            <v>822441.85971874464</v>
          </cell>
          <cell r="FC29">
            <v>822285.66781835468</v>
          </cell>
          <cell r="FD29">
            <v>0</v>
          </cell>
          <cell r="FE29">
            <v>822441.85971874464</v>
          </cell>
        </row>
        <row r="30">
          <cell r="A30">
            <v>2928</v>
          </cell>
          <cell r="B30">
            <v>8812928</v>
          </cell>
          <cell r="E30" t="str">
            <v>Barnes Farm Infant School</v>
          </cell>
          <cell r="F30" t="str">
            <v>P</v>
          </cell>
          <cell r="G30" t="str">
            <v/>
          </cell>
          <cell r="H30" t="str">
            <v/>
          </cell>
          <cell r="I30" t="str">
            <v>Y</v>
          </cell>
          <cell r="K30">
            <v>2928</v>
          </cell>
          <cell r="L30">
            <v>146000</v>
          </cell>
          <cell r="O30">
            <v>3</v>
          </cell>
          <cell r="P30">
            <v>0</v>
          </cell>
          <cell r="Q30">
            <v>0</v>
          </cell>
          <cell r="S30">
            <v>61</v>
          </cell>
          <cell r="T30">
            <v>182</v>
          </cell>
          <cell r="V30">
            <v>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243</v>
          </cell>
          <cell r="AF30">
            <v>767418.29999999993</v>
          </cell>
          <cell r="AG30">
            <v>0</v>
          </cell>
          <cell r="AH30">
            <v>0</v>
          </cell>
          <cell r="AI30">
            <v>0</v>
          </cell>
          <cell r="AJ30">
            <v>767418.29999999993</v>
          </cell>
          <cell r="AK30">
            <v>35.000000000000099</v>
          </cell>
          <cell r="AL30">
            <v>16450.000000000047</v>
          </cell>
          <cell r="AM30">
            <v>0</v>
          </cell>
          <cell r="AN30">
            <v>0</v>
          </cell>
          <cell r="AO30">
            <v>16450.000000000047</v>
          </cell>
          <cell r="AP30">
            <v>35.000000000000099</v>
          </cell>
          <cell r="AQ30">
            <v>20650.000000000058</v>
          </cell>
          <cell r="AR30">
            <v>0</v>
          </cell>
          <cell r="AS30">
            <v>0</v>
          </cell>
          <cell r="AT30">
            <v>20650.000000000058</v>
          </cell>
          <cell r="AU30">
            <v>224.9256198347108</v>
          </cell>
          <cell r="AV30">
            <v>0</v>
          </cell>
          <cell r="AW30">
            <v>12.049586776859496</v>
          </cell>
          <cell r="AX30">
            <v>2650.9090909090892</v>
          </cell>
          <cell r="AY30">
            <v>3.0123966942148681</v>
          </cell>
          <cell r="AZ30">
            <v>813.3471074380144</v>
          </cell>
          <cell r="BA30">
            <v>1.0041322314049594</v>
          </cell>
          <cell r="BB30">
            <v>421.73553719008294</v>
          </cell>
          <cell r="BC30">
            <v>2.0082644628099189</v>
          </cell>
          <cell r="BD30">
            <v>923.80165289256274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4809.793388429749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4809.793388429749</v>
          </cell>
          <cell r="BZ30">
            <v>41909.793388429855</v>
          </cell>
          <cell r="CA30">
            <v>0</v>
          </cell>
          <cell r="CB30">
            <v>41909.793388429855</v>
          </cell>
          <cell r="CC30">
            <v>59.441423749616447</v>
          </cell>
          <cell r="CD30">
            <v>67168.808837066579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67168.808837066579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28.038461538461444</v>
          </cell>
          <cell r="CX30">
            <v>15841.730769230717</v>
          </cell>
          <cell r="CY30">
            <v>0</v>
          </cell>
          <cell r="CZ30">
            <v>0</v>
          </cell>
          <cell r="DA30">
            <v>15841.730769230717</v>
          </cell>
          <cell r="DB30">
            <v>892338.63299472723</v>
          </cell>
          <cell r="DC30">
            <v>0</v>
          </cell>
          <cell r="DD30">
            <v>892338.63299472723</v>
          </cell>
          <cell r="DE30">
            <v>128617</v>
          </cell>
          <cell r="DF30">
            <v>0</v>
          </cell>
          <cell r="DG30">
            <v>128617</v>
          </cell>
          <cell r="DH30">
            <v>81</v>
          </cell>
          <cell r="DI30">
            <v>0</v>
          </cell>
          <cell r="DJ30">
            <v>0.63</v>
          </cell>
          <cell r="DK30">
            <v>0</v>
          </cell>
          <cell r="DL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2881.8440000000001</v>
          </cell>
          <cell r="EB30">
            <v>2881.8440000000001</v>
          </cell>
          <cell r="EC30">
            <v>0</v>
          </cell>
          <cell r="ED30">
            <v>0</v>
          </cell>
          <cell r="EE30">
            <v>2881.8440000000001</v>
          </cell>
          <cell r="EF30">
            <v>2881.8440000000001</v>
          </cell>
          <cell r="EG30">
            <v>0</v>
          </cell>
          <cell r="EI30">
            <v>0</v>
          </cell>
          <cell r="EJ30">
            <v>0</v>
          </cell>
          <cell r="EK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131498.84400000001</v>
          </cell>
          <cell r="EQ30">
            <v>0</v>
          </cell>
          <cell r="ER30">
            <v>131498.84400000001</v>
          </cell>
          <cell r="ES30">
            <v>1023837.4769947273</v>
          </cell>
          <cell r="ET30">
            <v>0</v>
          </cell>
          <cell r="EU30">
            <v>1023837.4769947273</v>
          </cell>
          <cell r="EV30">
            <v>1020955.6329947272</v>
          </cell>
          <cell r="EW30">
            <v>4201.4635102663669</v>
          </cell>
          <cell r="EX30">
            <v>4265</v>
          </cell>
          <cell r="EY30">
            <v>63.536489733633061</v>
          </cell>
          <cell r="EZ30">
            <v>1036395</v>
          </cell>
          <cell r="FA30">
            <v>15439.367005272768</v>
          </cell>
          <cell r="FB30">
            <v>1039276.844</v>
          </cell>
          <cell r="FC30">
            <v>1021441.7120077501</v>
          </cell>
          <cell r="FD30">
            <v>0</v>
          </cell>
          <cell r="FE30">
            <v>1039276.844</v>
          </cell>
        </row>
        <row r="31">
          <cell r="A31">
            <v>2839</v>
          </cell>
          <cell r="B31">
            <v>8812839</v>
          </cell>
          <cell r="E31" t="str">
            <v>Barnes Farm Junior School</v>
          </cell>
          <cell r="F31" t="str">
            <v>P</v>
          </cell>
          <cell r="G31" t="str">
            <v/>
          </cell>
          <cell r="H31" t="str">
            <v/>
          </cell>
          <cell r="I31" t="str">
            <v>Y</v>
          </cell>
          <cell r="K31">
            <v>2839</v>
          </cell>
          <cell r="L31">
            <v>145998</v>
          </cell>
          <cell r="O31">
            <v>4</v>
          </cell>
          <cell r="P31">
            <v>0</v>
          </cell>
          <cell r="Q31">
            <v>0</v>
          </cell>
          <cell r="S31">
            <v>0</v>
          </cell>
          <cell r="T31">
            <v>343</v>
          </cell>
          <cell r="V31">
            <v>343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343</v>
          </cell>
          <cell r="AF31">
            <v>1083228.3</v>
          </cell>
          <cell r="AG31">
            <v>0</v>
          </cell>
          <cell r="AH31">
            <v>0</v>
          </cell>
          <cell r="AI31">
            <v>0</v>
          </cell>
          <cell r="AJ31">
            <v>1083228.3</v>
          </cell>
          <cell r="AK31">
            <v>41</v>
          </cell>
          <cell r="AL31">
            <v>19270</v>
          </cell>
          <cell r="AM31">
            <v>0</v>
          </cell>
          <cell r="AN31">
            <v>0</v>
          </cell>
          <cell r="AO31">
            <v>19270</v>
          </cell>
          <cell r="AP31">
            <v>50.999999999999893</v>
          </cell>
          <cell r="AQ31">
            <v>30089.999999999938</v>
          </cell>
          <cell r="AR31">
            <v>0</v>
          </cell>
          <cell r="AS31">
            <v>0</v>
          </cell>
          <cell r="AT31">
            <v>30089.999999999938</v>
          </cell>
          <cell r="AU31">
            <v>323.94444444444429</v>
          </cell>
          <cell r="AV31">
            <v>0</v>
          </cell>
          <cell r="AW31">
            <v>14.040935672514626</v>
          </cell>
          <cell r="AX31">
            <v>3089.0058479532177</v>
          </cell>
          <cell r="AY31">
            <v>2.0058479532163749</v>
          </cell>
          <cell r="AZ31">
            <v>541.57894736842127</v>
          </cell>
          <cell r="BA31">
            <v>0</v>
          </cell>
          <cell r="BB31">
            <v>0</v>
          </cell>
          <cell r="BC31">
            <v>3.0087719298245599</v>
          </cell>
          <cell r="BD31">
            <v>1384.0350877192975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5014.6198830409367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5014.6198830409367</v>
          </cell>
          <cell r="BZ31">
            <v>54374.619883040876</v>
          </cell>
          <cell r="CA31">
            <v>0</v>
          </cell>
          <cell r="CB31">
            <v>54374.619883040876</v>
          </cell>
          <cell r="CC31">
            <v>80.882096069868993</v>
          </cell>
          <cell r="CD31">
            <v>91396.768558951968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91396.768558951968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15.000000000000009</v>
          </cell>
          <cell r="CX31">
            <v>8475.0000000000055</v>
          </cell>
          <cell r="CY31">
            <v>0</v>
          </cell>
          <cell r="CZ31">
            <v>0</v>
          </cell>
          <cell r="DA31">
            <v>8475.0000000000055</v>
          </cell>
          <cell r="DB31">
            <v>1237474.688441993</v>
          </cell>
          <cell r="DC31">
            <v>0</v>
          </cell>
          <cell r="DD31">
            <v>1237474.688441993</v>
          </cell>
          <cell r="DE31">
            <v>128617</v>
          </cell>
          <cell r="DF31">
            <v>0</v>
          </cell>
          <cell r="DG31">
            <v>128617</v>
          </cell>
          <cell r="DH31">
            <v>85.75</v>
          </cell>
          <cell r="DI31">
            <v>0</v>
          </cell>
          <cell r="DJ31">
            <v>0.61899999999999999</v>
          </cell>
          <cell r="DK31">
            <v>0</v>
          </cell>
          <cell r="DL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1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5884.3940000000002</v>
          </cell>
          <cell r="EB31">
            <v>5884.3940000000002</v>
          </cell>
          <cell r="EC31">
            <v>0</v>
          </cell>
          <cell r="ED31">
            <v>0</v>
          </cell>
          <cell r="EE31">
            <v>5884.3940000000002</v>
          </cell>
          <cell r="EF31">
            <v>5884.3940000000002</v>
          </cell>
          <cell r="EG31">
            <v>0</v>
          </cell>
          <cell r="EI31">
            <v>0</v>
          </cell>
          <cell r="EJ31">
            <v>0</v>
          </cell>
          <cell r="EK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134501.394</v>
          </cell>
          <cell r="EQ31">
            <v>0</v>
          </cell>
          <cell r="ER31">
            <v>134501.394</v>
          </cell>
          <cell r="ES31">
            <v>1371976.0824419931</v>
          </cell>
          <cell r="ET31">
            <v>0</v>
          </cell>
          <cell r="EU31">
            <v>1371976.0824419931</v>
          </cell>
          <cell r="EV31">
            <v>1366091.688441993</v>
          </cell>
          <cell r="EW31">
            <v>3982.7746018716998</v>
          </cell>
          <cell r="EX31">
            <v>4265</v>
          </cell>
          <cell r="EY31">
            <v>282.22539812830018</v>
          </cell>
          <cell r="EZ31">
            <v>1462895</v>
          </cell>
          <cell r="FA31">
            <v>96803.31155800703</v>
          </cell>
          <cell r="FB31">
            <v>1468779.3940000001</v>
          </cell>
          <cell r="FC31">
            <v>1450519.3678700286</v>
          </cell>
          <cell r="FD31">
            <v>0</v>
          </cell>
          <cell r="FE31">
            <v>1468779.3940000001</v>
          </cell>
        </row>
        <row r="32">
          <cell r="A32">
            <v>2088</v>
          </cell>
          <cell r="B32">
            <v>8812088</v>
          </cell>
          <cell r="C32">
            <v>4432</v>
          </cell>
          <cell r="D32" t="str">
            <v>RB054432</v>
          </cell>
          <cell r="E32" t="str">
            <v>Baynards Primary School</v>
          </cell>
          <cell r="F32" t="str">
            <v>P</v>
          </cell>
          <cell r="G32" t="str">
            <v>Y</v>
          </cell>
          <cell r="H32">
            <v>10005129</v>
          </cell>
          <cell r="I32" t="str">
            <v/>
          </cell>
          <cell r="K32">
            <v>2088</v>
          </cell>
          <cell r="L32">
            <v>114767</v>
          </cell>
          <cell r="O32">
            <v>7</v>
          </cell>
          <cell r="P32">
            <v>0</v>
          </cell>
          <cell r="Q32">
            <v>0</v>
          </cell>
          <cell r="S32">
            <v>14</v>
          </cell>
          <cell r="T32">
            <v>85</v>
          </cell>
          <cell r="V32">
            <v>99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99</v>
          </cell>
          <cell r="AF32">
            <v>312651.89999999997</v>
          </cell>
          <cell r="AG32">
            <v>0</v>
          </cell>
          <cell r="AH32">
            <v>0</v>
          </cell>
          <cell r="AI32">
            <v>0</v>
          </cell>
          <cell r="AJ32">
            <v>312651.89999999997</v>
          </cell>
          <cell r="AK32">
            <v>30.999999999999986</v>
          </cell>
          <cell r="AL32">
            <v>14569.999999999993</v>
          </cell>
          <cell r="AM32">
            <v>0</v>
          </cell>
          <cell r="AN32">
            <v>0</v>
          </cell>
          <cell r="AO32">
            <v>14569.999999999993</v>
          </cell>
          <cell r="AP32">
            <v>40.999999999999986</v>
          </cell>
          <cell r="AQ32">
            <v>24189.999999999993</v>
          </cell>
          <cell r="AR32">
            <v>0</v>
          </cell>
          <cell r="AS32">
            <v>0</v>
          </cell>
          <cell r="AT32">
            <v>24189.999999999993</v>
          </cell>
          <cell r="AU32">
            <v>53.99999999999995</v>
          </cell>
          <cell r="AV32">
            <v>0</v>
          </cell>
          <cell r="AW32">
            <v>45.000000000000043</v>
          </cell>
          <cell r="AX32">
            <v>9900.0000000000091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9900.0000000000091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9900.0000000000091</v>
          </cell>
          <cell r="BZ32">
            <v>48659.999999999993</v>
          </cell>
          <cell r="CA32">
            <v>0</v>
          </cell>
          <cell r="CB32">
            <v>48659.999999999993</v>
          </cell>
          <cell r="CC32">
            <v>32.282608695652172</v>
          </cell>
          <cell r="CD32">
            <v>36479.347826086952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36479.347826086952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1.164705882352937</v>
          </cell>
          <cell r="CX32">
            <v>658.05882352940944</v>
          </cell>
          <cell r="CY32">
            <v>0</v>
          </cell>
          <cell r="CZ32">
            <v>0</v>
          </cell>
          <cell r="DA32">
            <v>658.05882352940944</v>
          </cell>
          <cell r="DB32">
            <v>398449.30664961634</v>
          </cell>
          <cell r="DC32">
            <v>0</v>
          </cell>
          <cell r="DD32">
            <v>398449.30664961634</v>
          </cell>
          <cell r="DE32">
            <v>128617</v>
          </cell>
          <cell r="DF32">
            <v>0</v>
          </cell>
          <cell r="DG32">
            <v>128617</v>
          </cell>
          <cell r="DH32">
            <v>14.142857142857142</v>
          </cell>
          <cell r="DI32">
            <v>0.67823765020026694</v>
          </cell>
          <cell r="DJ32">
            <v>0.63200000000000001</v>
          </cell>
          <cell r="DK32">
            <v>0</v>
          </cell>
          <cell r="DL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1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15457.02</v>
          </cell>
          <cell r="EB32">
            <v>18743.16</v>
          </cell>
          <cell r="EC32">
            <v>635.72999999999956</v>
          </cell>
          <cell r="ED32">
            <v>0</v>
          </cell>
          <cell r="EE32">
            <v>19378.89</v>
          </cell>
          <cell r="EF32">
            <v>19378.89</v>
          </cell>
          <cell r="EG32">
            <v>0</v>
          </cell>
          <cell r="EI32">
            <v>0</v>
          </cell>
          <cell r="EJ32">
            <v>0</v>
          </cell>
          <cell r="EK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147995.89000000001</v>
          </cell>
          <cell r="EQ32">
            <v>0</v>
          </cell>
          <cell r="ER32">
            <v>147995.89000000001</v>
          </cell>
          <cell r="ES32">
            <v>546445.19664961635</v>
          </cell>
          <cell r="ET32">
            <v>0</v>
          </cell>
          <cell r="EU32">
            <v>546445.19664961635</v>
          </cell>
          <cell r="EV32">
            <v>527066.30664961634</v>
          </cell>
          <cell r="EW32">
            <v>5323.9020873698619</v>
          </cell>
          <cell r="EX32">
            <v>4265</v>
          </cell>
          <cell r="EY32">
            <v>0</v>
          </cell>
          <cell r="EZ32">
            <v>422235</v>
          </cell>
          <cell r="FA32">
            <v>0</v>
          </cell>
          <cell r="FB32">
            <v>546445.19664961635</v>
          </cell>
          <cell r="FC32">
            <v>526252.83429816773</v>
          </cell>
          <cell r="FD32">
            <v>0</v>
          </cell>
          <cell r="FE32">
            <v>546445.19664961635</v>
          </cell>
        </row>
        <row r="33">
          <cell r="A33">
            <v>2134</v>
          </cell>
          <cell r="B33">
            <v>8812134</v>
          </cell>
          <cell r="E33" t="str">
            <v>Beckers Green Primary School</v>
          </cell>
          <cell r="F33" t="str">
            <v>P</v>
          </cell>
          <cell r="G33" t="str">
            <v/>
          </cell>
          <cell r="H33">
            <v>10005228</v>
          </cell>
          <cell r="I33" t="str">
            <v>Y</v>
          </cell>
          <cell r="K33">
            <v>2134</v>
          </cell>
          <cell r="L33">
            <v>147816</v>
          </cell>
          <cell r="O33">
            <v>7</v>
          </cell>
          <cell r="P33">
            <v>0</v>
          </cell>
          <cell r="Q33">
            <v>0</v>
          </cell>
          <cell r="S33">
            <v>47</v>
          </cell>
          <cell r="T33">
            <v>266</v>
          </cell>
          <cell r="V33">
            <v>313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313</v>
          </cell>
          <cell r="AF33">
            <v>988485.29999999993</v>
          </cell>
          <cell r="AG33">
            <v>0</v>
          </cell>
          <cell r="AH33">
            <v>0</v>
          </cell>
          <cell r="AI33">
            <v>0</v>
          </cell>
          <cell r="AJ33">
            <v>988485.29999999993</v>
          </cell>
          <cell r="AK33">
            <v>105.99999999999993</v>
          </cell>
          <cell r="AL33">
            <v>49819.999999999964</v>
          </cell>
          <cell r="AM33">
            <v>0</v>
          </cell>
          <cell r="AN33">
            <v>0</v>
          </cell>
          <cell r="AO33">
            <v>49819.999999999964</v>
          </cell>
          <cell r="AP33">
            <v>109.99999999999993</v>
          </cell>
          <cell r="AQ33">
            <v>64899.999999999956</v>
          </cell>
          <cell r="AR33">
            <v>0</v>
          </cell>
          <cell r="AS33">
            <v>0</v>
          </cell>
          <cell r="AT33">
            <v>64899.999999999956</v>
          </cell>
          <cell r="AU33">
            <v>93.999999999999886</v>
          </cell>
          <cell r="AV33">
            <v>0</v>
          </cell>
          <cell r="AW33">
            <v>162.99999999999989</v>
          </cell>
          <cell r="AX33">
            <v>35859.999999999978</v>
          </cell>
          <cell r="AY33">
            <v>47.999999999999865</v>
          </cell>
          <cell r="AZ33">
            <v>12959.999999999964</v>
          </cell>
          <cell r="BA33">
            <v>7.9999999999999982</v>
          </cell>
          <cell r="BB33">
            <v>3359.9999999999991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52179.999999999942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52179.999999999942</v>
          </cell>
          <cell r="BZ33">
            <v>166899.99999999985</v>
          </cell>
          <cell r="CA33">
            <v>0</v>
          </cell>
          <cell r="CB33">
            <v>166899.99999999985</v>
          </cell>
          <cell r="CC33">
            <v>95.67169811320754</v>
          </cell>
          <cell r="CD33">
            <v>108109.01886792452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108109.01886792452</v>
          </cell>
          <cell r="CR33">
            <v>3.29051282051282</v>
          </cell>
          <cell r="CS33">
            <v>3043.7243589743584</v>
          </cell>
          <cell r="CT33">
            <v>0</v>
          </cell>
          <cell r="CU33">
            <v>0</v>
          </cell>
          <cell r="CV33">
            <v>3043.7243589743584</v>
          </cell>
          <cell r="CW33">
            <v>14.120300751879695</v>
          </cell>
          <cell r="CX33">
            <v>7977.9699248120278</v>
          </cell>
          <cell r="CY33">
            <v>0</v>
          </cell>
          <cell r="CZ33">
            <v>0</v>
          </cell>
          <cell r="DA33">
            <v>7977.9699248120278</v>
          </cell>
          <cell r="DB33">
            <v>1274516.0131517106</v>
          </cell>
          <cell r="DC33">
            <v>0</v>
          </cell>
          <cell r="DD33">
            <v>1274516.0131517106</v>
          </cell>
          <cell r="DE33">
            <v>128617</v>
          </cell>
          <cell r="DF33">
            <v>0</v>
          </cell>
          <cell r="DG33">
            <v>128617</v>
          </cell>
          <cell r="DH33">
            <v>44.714285714285715</v>
          </cell>
          <cell r="DI33">
            <v>0</v>
          </cell>
          <cell r="DJ33">
            <v>1.3129999999999999</v>
          </cell>
          <cell r="DK33">
            <v>0</v>
          </cell>
          <cell r="DL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1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31752</v>
          </cell>
          <cell r="EB33">
            <v>31752</v>
          </cell>
          <cell r="EC33">
            <v>0</v>
          </cell>
          <cell r="ED33">
            <v>0</v>
          </cell>
          <cell r="EE33">
            <v>31752</v>
          </cell>
          <cell r="EF33">
            <v>31752</v>
          </cell>
          <cell r="EG33">
            <v>0</v>
          </cell>
          <cell r="EI33">
            <v>0</v>
          </cell>
          <cell r="EJ33">
            <v>0</v>
          </cell>
          <cell r="EK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160369</v>
          </cell>
          <cell r="EQ33">
            <v>0</v>
          </cell>
          <cell r="ER33">
            <v>160369</v>
          </cell>
          <cell r="ES33">
            <v>1434885.0131517106</v>
          </cell>
          <cell r="ET33">
            <v>0</v>
          </cell>
          <cell r="EU33">
            <v>1434885.0131517106</v>
          </cell>
          <cell r="EV33">
            <v>1403133.0131517106</v>
          </cell>
          <cell r="EW33">
            <v>4482.8530771620144</v>
          </cell>
          <cell r="EX33">
            <v>4265</v>
          </cell>
          <cell r="EY33">
            <v>0</v>
          </cell>
          <cell r="EZ33">
            <v>1334945</v>
          </cell>
          <cell r="FA33">
            <v>0</v>
          </cell>
          <cell r="FB33">
            <v>1434885.0131517106</v>
          </cell>
          <cell r="FC33">
            <v>1375948.7315250817</v>
          </cell>
          <cell r="FD33">
            <v>0</v>
          </cell>
          <cell r="FE33">
            <v>1434885.0131517106</v>
          </cell>
        </row>
        <row r="34">
          <cell r="A34">
            <v>2789</v>
          </cell>
          <cell r="B34">
            <v>8812789</v>
          </cell>
          <cell r="C34">
            <v>2454</v>
          </cell>
          <cell r="D34" t="str">
            <v>RB052454</v>
          </cell>
          <cell r="E34" t="str">
            <v>Beehive Lane Community Primary School</v>
          </cell>
          <cell r="F34" t="str">
            <v>P</v>
          </cell>
          <cell r="G34" t="str">
            <v>Y</v>
          </cell>
          <cell r="H34">
            <v>10005312</v>
          </cell>
          <cell r="I34" t="str">
            <v/>
          </cell>
          <cell r="K34">
            <v>2789</v>
          </cell>
          <cell r="L34">
            <v>114996</v>
          </cell>
          <cell r="O34">
            <v>7</v>
          </cell>
          <cell r="P34">
            <v>0</v>
          </cell>
          <cell r="Q34">
            <v>0</v>
          </cell>
          <cell r="S34">
            <v>31</v>
          </cell>
          <cell r="T34">
            <v>180</v>
          </cell>
          <cell r="V34">
            <v>211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211</v>
          </cell>
          <cell r="AF34">
            <v>666359.1</v>
          </cell>
          <cell r="AG34">
            <v>0</v>
          </cell>
          <cell r="AH34">
            <v>0</v>
          </cell>
          <cell r="AI34">
            <v>0</v>
          </cell>
          <cell r="AJ34">
            <v>666359.1</v>
          </cell>
          <cell r="AK34">
            <v>28.000000000000025</v>
          </cell>
          <cell r="AL34">
            <v>13160.000000000011</v>
          </cell>
          <cell r="AM34">
            <v>0</v>
          </cell>
          <cell r="AN34">
            <v>0</v>
          </cell>
          <cell r="AO34">
            <v>13160.000000000011</v>
          </cell>
          <cell r="AP34">
            <v>28.000000000000025</v>
          </cell>
          <cell r="AQ34">
            <v>16520.000000000015</v>
          </cell>
          <cell r="AR34">
            <v>0</v>
          </cell>
          <cell r="AS34">
            <v>0</v>
          </cell>
          <cell r="AT34">
            <v>16520.000000000015</v>
          </cell>
          <cell r="AU34">
            <v>115.99999999999991</v>
          </cell>
          <cell r="AV34">
            <v>0</v>
          </cell>
          <cell r="AW34">
            <v>69.000000000000071</v>
          </cell>
          <cell r="AX34">
            <v>15180.000000000016</v>
          </cell>
          <cell r="AY34">
            <v>0</v>
          </cell>
          <cell r="AZ34">
            <v>0</v>
          </cell>
          <cell r="BA34">
            <v>1.0000000000000009</v>
          </cell>
          <cell r="BB34">
            <v>420.0000000000004</v>
          </cell>
          <cell r="BC34">
            <v>25.000000000000025</v>
          </cell>
          <cell r="BD34">
            <v>11500.000000000011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27100.000000000029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27100.000000000029</v>
          </cell>
          <cell r="BZ34">
            <v>56780.000000000058</v>
          </cell>
          <cell r="CA34">
            <v>0</v>
          </cell>
          <cell r="CB34">
            <v>56780.000000000058</v>
          </cell>
          <cell r="CC34">
            <v>40.994285714285709</v>
          </cell>
          <cell r="CD34">
            <v>46323.542857142849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46323.542857142849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11.722222222222232</v>
          </cell>
          <cell r="CX34">
            <v>6623.0555555555611</v>
          </cell>
          <cell r="CY34">
            <v>0</v>
          </cell>
          <cell r="CZ34">
            <v>0</v>
          </cell>
          <cell r="DA34">
            <v>6623.0555555555611</v>
          </cell>
          <cell r="DB34">
            <v>776085.69841269834</v>
          </cell>
          <cell r="DC34">
            <v>0</v>
          </cell>
          <cell r="DD34">
            <v>776085.69841269834</v>
          </cell>
          <cell r="DE34">
            <v>128617</v>
          </cell>
          <cell r="DF34">
            <v>0</v>
          </cell>
          <cell r="DG34">
            <v>128617</v>
          </cell>
          <cell r="DH34">
            <v>30.142857142857142</v>
          </cell>
          <cell r="DI34">
            <v>0</v>
          </cell>
          <cell r="DJ34">
            <v>0.58199999999999996</v>
          </cell>
          <cell r="DK34">
            <v>0</v>
          </cell>
          <cell r="DL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1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18213.5</v>
          </cell>
          <cell r="EB34">
            <v>18505.5</v>
          </cell>
          <cell r="EC34">
            <v>0</v>
          </cell>
          <cell r="ED34">
            <v>0</v>
          </cell>
          <cell r="EE34">
            <v>18505.5</v>
          </cell>
          <cell r="EF34">
            <v>18505.5</v>
          </cell>
          <cell r="EG34">
            <v>0</v>
          </cell>
          <cell r="EI34">
            <v>0</v>
          </cell>
          <cell r="EJ34">
            <v>0</v>
          </cell>
          <cell r="EK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147122.5</v>
          </cell>
          <cell r="EQ34">
            <v>0</v>
          </cell>
          <cell r="ER34">
            <v>147122.5</v>
          </cell>
          <cell r="ES34">
            <v>923208.19841269834</v>
          </cell>
          <cell r="ET34">
            <v>0</v>
          </cell>
          <cell r="EU34">
            <v>923208.19841269834</v>
          </cell>
          <cell r="EV34">
            <v>904702.69841269834</v>
          </cell>
          <cell r="EW34">
            <v>4287.6905138042575</v>
          </cell>
          <cell r="EX34">
            <v>4265</v>
          </cell>
          <cell r="EY34">
            <v>0</v>
          </cell>
          <cell r="EZ34">
            <v>899915</v>
          </cell>
          <cell r="FA34">
            <v>0</v>
          </cell>
          <cell r="FB34">
            <v>923208.19841269834</v>
          </cell>
          <cell r="FC34">
            <v>913804.71871850325</v>
          </cell>
          <cell r="FD34">
            <v>0</v>
          </cell>
          <cell r="FE34">
            <v>923208.19841269834</v>
          </cell>
        </row>
        <row r="35">
          <cell r="A35">
            <v>3304</v>
          </cell>
          <cell r="B35">
            <v>8813304</v>
          </cell>
          <cell r="E35" t="str">
            <v>Belchamp St Paul Church of England Primary School</v>
          </cell>
          <cell r="F35" t="str">
            <v>P</v>
          </cell>
          <cell r="G35" t="str">
            <v/>
          </cell>
          <cell r="H35" t="str">
            <v/>
          </cell>
          <cell r="I35" t="str">
            <v>Y</v>
          </cell>
          <cell r="K35">
            <v>3304</v>
          </cell>
          <cell r="L35">
            <v>144866</v>
          </cell>
          <cell r="O35">
            <v>7</v>
          </cell>
          <cell r="P35">
            <v>0</v>
          </cell>
          <cell r="Q35">
            <v>0</v>
          </cell>
          <cell r="S35">
            <v>11</v>
          </cell>
          <cell r="T35">
            <v>58</v>
          </cell>
          <cell r="V35">
            <v>69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69</v>
          </cell>
          <cell r="AF35">
            <v>217908.9</v>
          </cell>
          <cell r="AG35">
            <v>0</v>
          </cell>
          <cell r="AH35">
            <v>0</v>
          </cell>
          <cell r="AI35">
            <v>0</v>
          </cell>
          <cell r="AJ35">
            <v>217908.9</v>
          </cell>
          <cell r="AK35">
            <v>4.9999999999999982</v>
          </cell>
          <cell r="AL35">
            <v>2349.9999999999991</v>
          </cell>
          <cell r="AM35">
            <v>0</v>
          </cell>
          <cell r="AN35">
            <v>0</v>
          </cell>
          <cell r="AO35">
            <v>2349.9999999999991</v>
          </cell>
          <cell r="AP35">
            <v>4.9999999999999982</v>
          </cell>
          <cell r="AQ35">
            <v>2949.9999999999991</v>
          </cell>
          <cell r="AR35">
            <v>0</v>
          </cell>
          <cell r="AS35">
            <v>0</v>
          </cell>
          <cell r="AT35">
            <v>2949.9999999999991</v>
          </cell>
          <cell r="AU35">
            <v>69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5299.9999999999982</v>
          </cell>
          <cell r="CA35">
            <v>0</v>
          </cell>
          <cell r="CB35">
            <v>5299.9999999999982</v>
          </cell>
          <cell r="CC35">
            <v>10.35</v>
          </cell>
          <cell r="CD35">
            <v>11695.5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11695.5</v>
          </cell>
          <cell r="CR35">
            <v>0.85999999999999854</v>
          </cell>
          <cell r="CS35">
            <v>795.49999999999864</v>
          </cell>
          <cell r="CT35">
            <v>0</v>
          </cell>
          <cell r="CU35">
            <v>0</v>
          </cell>
          <cell r="CV35">
            <v>795.49999999999864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235699.9</v>
          </cell>
          <cell r="DC35">
            <v>0</v>
          </cell>
          <cell r="DD35">
            <v>235699.9</v>
          </cell>
          <cell r="DE35">
            <v>128617</v>
          </cell>
          <cell r="DF35">
            <v>0</v>
          </cell>
          <cell r="DG35">
            <v>128617</v>
          </cell>
          <cell r="DH35">
            <v>9.8571428571428577</v>
          </cell>
          <cell r="DI35">
            <v>1</v>
          </cell>
          <cell r="DJ35">
            <v>3.722</v>
          </cell>
          <cell r="DK35">
            <v>0</v>
          </cell>
          <cell r="DL35">
            <v>1</v>
          </cell>
          <cell r="DO35">
            <v>55000</v>
          </cell>
          <cell r="DP35">
            <v>0</v>
          </cell>
          <cell r="DQ35">
            <v>55000</v>
          </cell>
          <cell r="DR35">
            <v>1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2440.35</v>
          </cell>
          <cell r="EB35">
            <v>2440.35</v>
          </cell>
          <cell r="EC35">
            <v>0</v>
          </cell>
          <cell r="ED35">
            <v>0</v>
          </cell>
          <cell r="EE35">
            <v>2440.35</v>
          </cell>
          <cell r="EF35">
            <v>2440.35</v>
          </cell>
          <cell r="EG35">
            <v>0</v>
          </cell>
          <cell r="EI35">
            <v>0</v>
          </cell>
          <cell r="EJ35">
            <v>0</v>
          </cell>
          <cell r="EK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186057.35</v>
          </cell>
          <cell r="EQ35">
            <v>0</v>
          </cell>
          <cell r="ER35">
            <v>186057.35</v>
          </cell>
          <cell r="ES35">
            <v>421757.25</v>
          </cell>
          <cell r="ET35">
            <v>0</v>
          </cell>
          <cell r="EU35">
            <v>421757.25</v>
          </cell>
          <cell r="EV35">
            <v>419316.9</v>
          </cell>
          <cell r="EW35">
            <v>6077.0565217391304</v>
          </cell>
          <cell r="EX35">
            <v>4265</v>
          </cell>
          <cell r="EY35">
            <v>0</v>
          </cell>
          <cell r="EZ35">
            <v>294285</v>
          </cell>
          <cell r="FA35">
            <v>0</v>
          </cell>
          <cell r="FB35">
            <v>421757.25</v>
          </cell>
          <cell r="FC35">
            <v>398872.06888609158</v>
          </cell>
          <cell r="FD35">
            <v>0</v>
          </cell>
          <cell r="FE35">
            <v>421757.25</v>
          </cell>
        </row>
        <row r="36">
          <cell r="A36">
            <v>2747</v>
          </cell>
          <cell r="B36">
            <v>8812747</v>
          </cell>
          <cell r="C36">
            <v>4200</v>
          </cell>
          <cell r="D36" t="str">
            <v>RB054200</v>
          </cell>
          <cell r="E36" t="str">
            <v>Bentfield Primary School and Nursery</v>
          </cell>
          <cell r="F36" t="str">
            <v>P</v>
          </cell>
          <cell r="G36" t="str">
            <v>Y</v>
          </cell>
          <cell r="H36">
            <v>10041498</v>
          </cell>
          <cell r="I36" t="str">
            <v/>
          </cell>
          <cell r="K36">
            <v>2747</v>
          </cell>
          <cell r="L36">
            <v>114978</v>
          </cell>
          <cell r="O36">
            <v>7</v>
          </cell>
          <cell r="P36">
            <v>0</v>
          </cell>
          <cell r="Q36">
            <v>0</v>
          </cell>
          <cell r="S36">
            <v>30</v>
          </cell>
          <cell r="T36">
            <v>185</v>
          </cell>
          <cell r="V36">
            <v>215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215</v>
          </cell>
          <cell r="AF36">
            <v>678991.5</v>
          </cell>
          <cell r="AG36">
            <v>0</v>
          </cell>
          <cell r="AH36">
            <v>0</v>
          </cell>
          <cell r="AI36">
            <v>0</v>
          </cell>
          <cell r="AJ36">
            <v>678991.5</v>
          </cell>
          <cell r="AK36">
            <v>17.000000000000007</v>
          </cell>
          <cell r="AL36">
            <v>7990.0000000000036</v>
          </cell>
          <cell r="AM36">
            <v>0</v>
          </cell>
          <cell r="AN36">
            <v>0</v>
          </cell>
          <cell r="AO36">
            <v>7990.0000000000036</v>
          </cell>
          <cell r="AP36">
            <v>18.999999999999996</v>
          </cell>
          <cell r="AQ36">
            <v>11209.999999999998</v>
          </cell>
          <cell r="AR36">
            <v>0</v>
          </cell>
          <cell r="AS36">
            <v>0</v>
          </cell>
          <cell r="AT36">
            <v>11209.999999999998</v>
          </cell>
          <cell r="AU36">
            <v>213.00000000000009</v>
          </cell>
          <cell r="AV36">
            <v>0</v>
          </cell>
          <cell r="AW36">
            <v>0.999999999999999</v>
          </cell>
          <cell r="AX36">
            <v>219.99999999999977</v>
          </cell>
          <cell r="AY36">
            <v>0.999999999999999</v>
          </cell>
          <cell r="AZ36">
            <v>269.99999999999972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489.99999999999949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489.99999999999949</v>
          </cell>
          <cell r="BZ36">
            <v>19690</v>
          </cell>
          <cell r="CA36">
            <v>0</v>
          </cell>
          <cell r="CB36">
            <v>19690</v>
          </cell>
          <cell r="CC36">
            <v>57.248520710059175</v>
          </cell>
          <cell r="CD36">
            <v>64690.828402366868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64690.828402366868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8.3611111111111143</v>
          </cell>
          <cell r="CX36">
            <v>4724.0277777777792</v>
          </cell>
          <cell r="CY36">
            <v>0</v>
          </cell>
          <cell r="CZ36">
            <v>0</v>
          </cell>
          <cell r="DA36">
            <v>4724.0277777777792</v>
          </cell>
          <cell r="DB36">
            <v>768096.35618014459</v>
          </cell>
          <cell r="DC36">
            <v>0</v>
          </cell>
          <cell r="DD36">
            <v>768096.35618014459</v>
          </cell>
          <cell r="DE36">
            <v>128617</v>
          </cell>
          <cell r="DF36">
            <v>0</v>
          </cell>
          <cell r="DG36">
            <v>128617</v>
          </cell>
          <cell r="DH36">
            <v>30.714285714285715</v>
          </cell>
          <cell r="DI36">
            <v>0</v>
          </cell>
          <cell r="DJ36">
            <v>0.91800000000000004</v>
          </cell>
          <cell r="DK36">
            <v>0</v>
          </cell>
          <cell r="DL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39936</v>
          </cell>
          <cell r="EB36">
            <v>40560</v>
          </cell>
          <cell r="EC36">
            <v>0</v>
          </cell>
          <cell r="ED36">
            <v>0</v>
          </cell>
          <cell r="EE36">
            <v>40560</v>
          </cell>
          <cell r="EF36">
            <v>40560</v>
          </cell>
          <cell r="EG36">
            <v>0</v>
          </cell>
          <cell r="EI36">
            <v>0</v>
          </cell>
          <cell r="EJ36">
            <v>0</v>
          </cell>
          <cell r="EK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169177</v>
          </cell>
          <cell r="EQ36">
            <v>0</v>
          </cell>
          <cell r="ER36">
            <v>169177</v>
          </cell>
          <cell r="ES36">
            <v>937273.35618014459</v>
          </cell>
          <cell r="ET36">
            <v>0</v>
          </cell>
          <cell r="EU36">
            <v>937273.35618014459</v>
          </cell>
          <cell r="EV36">
            <v>896713.35618014459</v>
          </cell>
          <cell r="EW36">
            <v>4170.7597961867186</v>
          </cell>
          <cell r="EX36">
            <v>4265</v>
          </cell>
          <cell r="EY36">
            <v>94.240203813281369</v>
          </cell>
          <cell r="EZ36">
            <v>916975</v>
          </cell>
          <cell r="FA36">
            <v>20261.64381985541</v>
          </cell>
          <cell r="FB36">
            <v>957535</v>
          </cell>
          <cell r="FC36">
            <v>956253.1954861111</v>
          </cell>
          <cell r="FD36">
            <v>0</v>
          </cell>
          <cell r="FE36">
            <v>957535</v>
          </cell>
        </row>
        <row r="37">
          <cell r="A37">
            <v>3402</v>
          </cell>
          <cell r="B37">
            <v>8813402</v>
          </cell>
          <cell r="C37">
            <v>1232</v>
          </cell>
          <cell r="D37" t="str">
            <v>RB051232</v>
          </cell>
          <cell r="E37" t="str">
            <v>Bentley St Paul's Church of England Voluntary Aided Primary School</v>
          </cell>
          <cell r="F37" t="str">
            <v>P</v>
          </cell>
          <cell r="G37" t="str">
            <v>Y</v>
          </cell>
          <cell r="H37">
            <v>10041537</v>
          </cell>
          <cell r="I37" t="str">
            <v/>
          </cell>
          <cell r="K37">
            <v>3402</v>
          </cell>
          <cell r="L37">
            <v>115151</v>
          </cell>
          <cell r="O37">
            <v>7</v>
          </cell>
          <cell r="P37">
            <v>0</v>
          </cell>
          <cell r="Q37">
            <v>0</v>
          </cell>
          <cell r="S37">
            <v>30</v>
          </cell>
          <cell r="T37">
            <v>179</v>
          </cell>
          <cell r="V37">
            <v>209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209</v>
          </cell>
          <cell r="AF37">
            <v>660042.9</v>
          </cell>
          <cell r="AG37">
            <v>0</v>
          </cell>
          <cell r="AH37">
            <v>0</v>
          </cell>
          <cell r="AI37">
            <v>0</v>
          </cell>
          <cell r="AJ37">
            <v>660042.9</v>
          </cell>
          <cell r="AK37">
            <v>7.0000000000000044</v>
          </cell>
          <cell r="AL37">
            <v>3290.0000000000023</v>
          </cell>
          <cell r="AM37">
            <v>0</v>
          </cell>
          <cell r="AN37">
            <v>0</v>
          </cell>
          <cell r="AO37">
            <v>3290.0000000000023</v>
          </cell>
          <cell r="AP37">
            <v>9</v>
          </cell>
          <cell r="AQ37">
            <v>5310</v>
          </cell>
          <cell r="AR37">
            <v>0</v>
          </cell>
          <cell r="AS37">
            <v>0</v>
          </cell>
          <cell r="AT37">
            <v>5310</v>
          </cell>
          <cell r="AU37">
            <v>163.56521739130434</v>
          </cell>
          <cell r="AV37">
            <v>0</v>
          </cell>
          <cell r="AW37">
            <v>30.289855072463759</v>
          </cell>
          <cell r="AX37">
            <v>6663.7681159420272</v>
          </cell>
          <cell r="AY37">
            <v>15.144927536231879</v>
          </cell>
          <cell r="AZ37">
            <v>4089.1304347826076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10752.898550724634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10752.898550724634</v>
          </cell>
          <cell r="BZ37">
            <v>19352.898550724636</v>
          </cell>
          <cell r="CA37">
            <v>0</v>
          </cell>
          <cell r="CB37">
            <v>19352.898550724636</v>
          </cell>
          <cell r="CC37">
            <v>54.316384180790962</v>
          </cell>
          <cell r="CD37">
            <v>61377.51412429379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61377.51412429379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5.9714285714285769</v>
          </cell>
          <cell r="CX37">
            <v>3373.8571428571458</v>
          </cell>
          <cell r="CY37">
            <v>0</v>
          </cell>
          <cell r="CZ37">
            <v>0</v>
          </cell>
          <cell r="DA37">
            <v>3373.8571428571458</v>
          </cell>
          <cell r="DB37">
            <v>744147.16981787561</v>
          </cell>
          <cell r="DC37">
            <v>0</v>
          </cell>
          <cell r="DD37">
            <v>744147.16981787561</v>
          </cell>
          <cell r="DE37">
            <v>128617</v>
          </cell>
          <cell r="DF37">
            <v>0</v>
          </cell>
          <cell r="DG37">
            <v>128617</v>
          </cell>
          <cell r="DH37">
            <v>29.857142857142858</v>
          </cell>
          <cell r="DI37">
            <v>0</v>
          </cell>
          <cell r="DJ37">
            <v>1.57</v>
          </cell>
          <cell r="DK37">
            <v>0</v>
          </cell>
          <cell r="DL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1.0156360164</v>
          </cell>
          <cell r="DS37">
            <v>13646.554872604695</v>
          </cell>
          <cell r="DT37">
            <v>0</v>
          </cell>
          <cell r="DU37">
            <v>13646.554872604695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3712</v>
          </cell>
          <cell r="EB37">
            <v>3770</v>
          </cell>
          <cell r="EC37">
            <v>0</v>
          </cell>
          <cell r="ED37">
            <v>0</v>
          </cell>
          <cell r="EE37">
            <v>3770</v>
          </cell>
          <cell r="EF37">
            <v>3770</v>
          </cell>
          <cell r="EG37">
            <v>0</v>
          </cell>
          <cell r="EI37">
            <v>0</v>
          </cell>
          <cell r="EJ37">
            <v>0</v>
          </cell>
          <cell r="EK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146033.5548726047</v>
          </cell>
          <cell r="EQ37">
            <v>0</v>
          </cell>
          <cell r="ER37">
            <v>146033.5548726047</v>
          </cell>
          <cell r="ES37">
            <v>890180.72469048027</v>
          </cell>
          <cell r="ET37">
            <v>0</v>
          </cell>
          <cell r="EU37">
            <v>890180.72469048027</v>
          </cell>
          <cell r="EV37">
            <v>886410.72469048027</v>
          </cell>
          <cell r="EW37">
            <v>4241.1996396673694</v>
          </cell>
          <cell r="EX37">
            <v>4265</v>
          </cell>
          <cell r="EY37">
            <v>23.800360332630589</v>
          </cell>
          <cell r="EZ37">
            <v>891385</v>
          </cell>
          <cell r="FA37">
            <v>4974.2753095197259</v>
          </cell>
          <cell r="FB37">
            <v>895155</v>
          </cell>
          <cell r="FC37">
            <v>893718.72170271724</v>
          </cell>
          <cell r="FD37">
            <v>0</v>
          </cell>
          <cell r="FE37">
            <v>895155</v>
          </cell>
        </row>
        <row r="38">
          <cell r="A38">
            <v>3309</v>
          </cell>
          <cell r="B38">
            <v>8813309</v>
          </cell>
          <cell r="C38">
            <v>1292</v>
          </cell>
          <cell r="D38" t="str">
            <v>RB051292</v>
          </cell>
          <cell r="E38" t="str">
            <v>Birch Church of England Voluntary Aided Primary School</v>
          </cell>
          <cell r="F38" t="str">
            <v>P</v>
          </cell>
          <cell r="G38" t="str">
            <v>Y</v>
          </cell>
          <cell r="H38">
            <v>10004536</v>
          </cell>
          <cell r="I38" t="str">
            <v/>
          </cell>
          <cell r="K38">
            <v>3309</v>
          </cell>
          <cell r="L38">
            <v>115138</v>
          </cell>
          <cell r="O38">
            <v>7</v>
          </cell>
          <cell r="P38">
            <v>0</v>
          </cell>
          <cell r="Q38">
            <v>0</v>
          </cell>
          <cell r="S38">
            <v>17</v>
          </cell>
          <cell r="T38">
            <v>125</v>
          </cell>
          <cell r="V38">
            <v>142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142</v>
          </cell>
          <cell r="AF38">
            <v>448450.2</v>
          </cell>
          <cell r="AG38">
            <v>0</v>
          </cell>
          <cell r="AH38">
            <v>0</v>
          </cell>
          <cell r="AI38">
            <v>0</v>
          </cell>
          <cell r="AJ38">
            <v>448450.2</v>
          </cell>
          <cell r="AK38">
            <v>11.999999999999996</v>
          </cell>
          <cell r="AL38">
            <v>5639.9999999999982</v>
          </cell>
          <cell r="AM38">
            <v>0</v>
          </cell>
          <cell r="AN38">
            <v>0</v>
          </cell>
          <cell r="AO38">
            <v>5639.9999999999982</v>
          </cell>
          <cell r="AP38">
            <v>14.999999999999943</v>
          </cell>
          <cell r="AQ38">
            <v>8849.9999999999673</v>
          </cell>
          <cell r="AR38">
            <v>0</v>
          </cell>
          <cell r="AS38">
            <v>0</v>
          </cell>
          <cell r="AT38">
            <v>8849.9999999999673</v>
          </cell>
          <cell r="AU38">
            <v>131.00000000000006</v>
          </cell>
          <cell r="AV38">
            <v>0</v>
          </cell>
          <cell r="AW38">
            <v>3.0000000000000022</v>
          </cell>
          <cell r="AX38">
            <v>660.00000000000045</v>
          </cell>
          <cell r="AY38">
            <v>3.0000000000000022</v>
          </cell>
          <cell r="AZ38">
            <v>810.00000000000057</v>
          </cell>
          <cell r="BA38">
            <v>4.9999999999999991</v>
          </cell>
          <cell r="BB38">
            <v>2099.9999999999995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3570.0000000000005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3570.0000000000005</v>
          </cell>
          <cell r="BZ38">
            <v>18059.999999999967</v>
          </cell>
          <cell r="CA38">
            <v>0</v>
          </cell>
          <cell r="CB38">
            <v>18059.999999999967</v>
          </cell>
          <cell r="CC38">
            <v>25.624060150375939</v>
          </cell>
          <cell r="CD38">
            <v>28955.187969924813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28955.187969924813</v>
          </cell>
          <cell r="CR38">
            <v>0.4799999999999951</v>
          </cell>
          <cell r="CS38">
            <v>443.99999999999545</v>
          </cell>
          <cell r="CT38">
            <v>0</v>
          </cell>
          <cell r="CU38">
            <v>0</v>
          </cell>
          <cell r="CV38">
            <v>443.99999999999545</v>
          </cell>
          <cell r="CW38">
            <v>1.1360000000000001</v>
          </cell>
          <cell r="CX38">
            <v>641.84</v>
          </cell>
          <cell r="CY38">
            <v>0</v>
          </cell>
          <cell r="CZ38">
            <v>0</v>
          </cell>
          <cell r="DA38">
            <v>641.84</v>
          </cell>
          <cell r="DB38">
            <v>496551.2279699248</v>
          </cell>
          <cell r="DC38">
            <v>0</v>
          </cell>
          <cell r="DD38">
            <v>496551.2279699248</v>
          </cell>
          <cell r="DE38">
            <v>128617</v>
          </cell>
          <cell r="DF38">
            <v>0</v>
          </cell>
          <cell r="DG38">
            <v>128617</v>
          </cell>
          <cell r="DH38">
            <v>20.285714285714285</v>
          </cell>
          <cell r="DI38">
            <v>0.10413885180240312</v>
          </cell>
          <cell r="DJ38">
            <v>2.3290000000000002</v>
          </cell>
          <cell r="DK38">
            <v>0</v>
          </cell>
          <cell r="DL38">
            <v>1</v>
          </cell>
          <cell r="DO38">
            <v>5727.6368491321718</v>
          </cell>
          <cell r="DP38">
            <v>0</v>
          </cell>
          <cell r="DQ38">
            <v>5727.6368491321718</v>
          </cell>
          <cell r="DR38">
            <v>1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2508.8000000000002</v>
          </cell>
          <cell r="EB38">
            <v>2144.8000000000002</v>
          </cell>
          <cell r="EC38">
            <v>0</v>
          </cell>
          <cell r="ED38">
            <v>0</v>
          </cell>
          <cell r="EE38">
            <v>2144.8000000000002</v>
          </cell>
          <cell r="EF38">
            <v>2144.8000000000002</v>
          </cell>
          <cell r="EG38">
            <v>0</v>
          </cell>
          <cell r="EI38">
            <v>0</v>
          </cell>
          <cell r="EJ38">
            <v>0</v>
          </cell>
          <cell r="EK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136489.43684913215</v>
          </cell>
          <cell r="EQ38">
            <v>0</v>
          </cell>
          <cell r="ER38">
            <v>136489.43684913215</v>
          </cell>
          <cell r="ES38">
            <v>633040.66481905698</v>
          </cell>
          <cell r="ET38">
            <v>0</v>
          </cell>
          <cell r="EU38">
            <v>633040.66481905698</v>
          </cell>
          <cell r="EV38">
            <v>630895.86481905694</v>
          </cell>
          <cell r="EW38">
            <v>4442.9286254863164</v>
          </cell>
          <cell r="EX38">
            <v>4265</v>
          </cell>
          <cell r="EY38">
            <v>0</v>
          </cell>
          <cell r="EZ38">
            <v>605630</v>
          </cell>
          <cell r="FA38">
            <v>0</v>
          </cell>
          <cell r="FB38">
            <v>633040.66481905698</v>
          </cell>
          <cell r="FC38">
            <v>633457.77265214827</v>
          </cell>
          <cell r="FD38">
            <v>417.10783309128601</v>
          </cell>
          <cell r="FE38">
            <v>633457.77265214827</v>
          </cell>
        </row>
        <row r="39">
          <cell r="A39">
            <v>3241</v>
          </cell>
          <cell r="B39">
            <v>8813241</v>
          </cell>
          <cell r="C39">
            <v>1300</v>
          </cell>
          <cell r="D39" t="str">
            <v>RB051300</v>
          </cell>
          <cell r="E39" t="str">
            <v>Birchanger Church of England Voluntary Controlled Primary School</v>
          </cell>
          <cell r="F39" t="str">
            <v>P</v>
          </cell>
          <cell r="G39" t="str">
            <v>Y</v>
          </cell>
          <cell r="H39">
            <v>10004538</v>
          </cell>
          <cell r="I39" t="str">
            <v/>
          </cell>
          <cell r="K39">
            <v>3241</v>
          </cell>
          <cell r="L39">
            <v>115127</v>
          </cell>
          <cell r="O39">
            <v>7</v>
          </cell>
          <cell r="P39">
            <v>0</v>
          </cell>
          <cell r="Q39">
            <v>0</v>
          </cell>
          <cell r="S39">
            <v>10</v>
          </cell>
          <cell r="T39">
            <v>94</v>
          </cell>
          <cell r="V39">
            <v>104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104</v>
          </cell>
          <cell r="AF39">
            <v>328442.39999999997</v>
          </cell>
          <cell r="AG39">
            <v>0</v>
          </cell>
          <cell r="AH39">
            <v>0</v>
          </cell>
          <cell r="AI39">
            <v>0</v>
          </cell>
          <cell r="AJ39">
            <v>328442.39999999997</v>
          </cell>
          <cell r="AK39">
            <v>11.999999999999961</v>
          </cell>
          <cell r="AL39">
            <v>5639.9999999999818</v>
          </cell>
          <cell r="AM39">
            <v>0</v>
          </cell>
          <cell r="AN39">
            <v>0</v>
          </cell>
          <cell r="AO39">
            <v>5639.9999999999818</v>
          </cell>
          <cell r="AP39">
            <v>11.999999999999961</v>
          </cell>
          <cell r="AQ39">
            <v>7079.9999999999773</v>
          </cell>
          <cell r="AR39">
            <v>0</v>
          </cell>
          <cell r="AS39">
            <v>0</v>
          </cell>
          <cell r="AT39">
            <v>7079.9999999999773</v>
          </cell>
          <cell r="AU39">
            <v>97.999999999999957</v>
          </cell>
          <cell r="AV39">
            <v>0</v>
          </cell>
          <cell r="AW39">
            <v>0</v>
          </cell>
          <cell r="AX39">
            <v>0</v>
          </cell>
          <cell r="AY39">
            <v>6.0000000000000009</v>
          </cell>
          <cell r="AZ39">
            <v>1620.0000000000002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1620.0000000000002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1620.0000000000002</v>
          </cell>
          <cell r="BZ39">
            <v>14339.99999999996</v>
          </cell>
          <cell r="CA39">
            <v>0</v>
          </cell>
          <cell r="CB39">
            <v>14339.99999999996</v>
          </cell>
          <cell r="CC39">
            <v>16</v>
          </cell>
          <cell r="CD39">
            <v>18080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18080</v>
          </cell>
          <cell r="CR39">
            <v>0.75999999999999979</v>
          </cell>
          <cell r="CS39">
            <v>702.99999999999977</v>
          </cell>
          <cell r="CT39">
            <v>0</v>
          </cell>
          <cell r="CU39">
            <v>0</v>
          </cell>
          <cell r="CV39">
            <v>702.99999999999977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361565.39999999997</v>
          </cell>
          <cell r="DC39">
            <v>0</v>
          </cell>
          <cell r="DD39">
            <v>361565.39999999997</v>
          </cell>
          <cell r="DE39">
            <v>128617</v>
          </cell>
          <cell r="DF39">
            <v>0</v>
          </cell>
          <cell r="DG39">
            <v>128617</v>
          </cell>
          <cell r="DH39">
            <v>14.857142857142858</v>
          </cell>
          <cell r="DI39">
            <v>0.61148197596795706</v>
          </cell>
          <cell r="DJ39">
            <v>1.2849999999999999</v>
          </cell>
          <cell r="DK39">
            <v>0</v>
          </cell>
          <cell r="DL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1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2534.5</v>
          </cell>
          <cell r="EB39">
            <v>2574.1999999999998</v>
          </cell>
          <cell r="EC39">
            <v>-9.9999999999909051E-2</v>
          </cell>
          <cell r="ED39">
            <v>0</v>
          </cell>
          <cell r="EE39">
            <v>2574.1</v>
          </cell>
          <cell r="EF39">
            <v>2574.0999999999995</v>
          </cell>
          <cell r="EG39">
            <v>0</v>
          </cell>
          <cell r="EI39">
            <v>0</v>
          </cell>
          <cell r="EJ39">
            <v>0</v>
          </cell>
          <cell r="EK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131191.1</v>
          </cell>
          <cell r="EQ39">
            <v>0</v>
          </cell>
          <cell r="ER39">
            <v>131191.1</v>
          </cell>
          <cell r="ES39">
            <v>492756.5</v>
          </cell>
          <cell r="ET39">
            <v>0</v>
          </cell>
          <cell r="EU39">
            <v>492756.5</v>
          </cell>
          <cell r="EV39">
            <v>490182.39999999997</v>
          </cell>
          <cell r="EW39">
            <v>4713.2923076923071</v>
          </cell>
          <cell r="EX39">
            <v>4265</v>
          </cell>
          <cell r="EY39">
            <v>0</v>
          </cell>
          <cell r="EZ39">
            <v>443560</v>
          </cell>
          <cell r="FA39">
            <v>0</v>
          </cell>
          <cell r="FB39">
            <v>492756.5</v>
          </cell>
          <cell r="FC39">
            <v>507854.42216334236</v>
          </cell>
          <cell r="FD39">
            <v>15097.922163342359</v>
          </cell>
          <cell r="FE39">
            <v>507854.42216334236</v>
          </cell>
        </row>
        <row r="40">
          <cell r="A40">
            <v>3324</v>
          </cell>
          <cell r="B40">
            <v>8813324</v>
          </cell>
          <cell r="C40">
            <v>2528</v>
          </cell>
          <cell r="D40" t="str">
            <v>RB052528</v>
          </cell>
          <cell r="E40" t="str">
            <v>The Bishop William Ward Church of England Primary School</v>
          </cell>
          <cell r="F40" t="str">
            <v>P</v>
          </cell>
          <cell r="G40" t="str">
            <v>Y</v>
          </cell>
          <cell r="H40">
            <v>10004620</v>
          </cell>
          <cell r="I40" t="str">
            <v/>
          </cell>
          <cell r="K40">
            <v>3324</v>
          </cell>
          <cell r="L40">
            <v>115144</v>
          </cell>
          <cell r="O40">
            <v>7</v>
          </cell>
          <cell r="P40">
            <v>0</v>
          </cell>
          <cell r="Q40">
            <v>0</v>
          </cell>
          <cell r="S40">
            <v>29</v>
          </cell>
          <cell r="T40">
            <v>156</v>
          </cell>
          <cell r="V40">
            <v>185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185</v>
          </cell>
          <cell r="AF40">
            <v>584248.5</v>
          </cell>
          <cell r="AG40">
            <v>0</v>
          </cell>
          <cell r="AH40">
            <v>0</v>
          </cell>
          <cell r="AI40">
            <v>0</v>
          </cell>
          <cell r="AJ40">
            <v>584248.5</v>
          </cell>
          <cell r="AK40">
            <v>32.999999999999929</v>
          </cell>
          <cell r="AL40">
            <v>15509.999999999967</v>
          </cell>
          <cell r="AM40">
            <v>0</v>
          </cell>
          <cell r="AN40">
            <v>0</v>
          </cell>
          <cell r="AO40">
            <v>15509.999999999967</v>
          </cell>
          <cell r="AP40">
            <v>34.999999999999964</v>
          </cell>
          <cell r="AQ40">
            <v>20649.999999999978</v>
          </cell>
          <cell r="AR40">
            <v>0</v>
          </cell>
          <cell r="AS40">
            <v>0</v>
          </cell>
          <cell r="AT40">
            <v>20649.999999999978</v>
          </cell>
          <cell r="AU40">
            <v>179.00000000000009</v>
          </cell>
          <cell r="AV40">
            <v>0</v>
          </cell>
          <cell r="AW40">
            <v>1.0000000000000009</v>
          </cell>
          <cell r="AX40">
            <v>220.0000000000002</v>
          </cell>
          <cell r="AY40">
            <v>1.9999999999999978</v>
          </cell>
          <cell r="AZ40">
            <v>539.99999999999943</v>
          </cell>
          <cell r="BA40">
            <v>0</v>
          </cell>
          <cell r="BB40">
            <v>0</v>
          </cell>
          <cell r="BC40">
            <v>1.0000000000000009</v>
          </cell>
          <cell r="BD40">
            <v>460.0000000000004</v>
          </cell>
          <cell r="BE40">
            <v>1.9999999999999978</v>
          </cell>
          <cell r="BF40">
            <v>979.99999999999886</v>
          </cell>
          <cell r="BG40">
            <v>0</v>
          </cell>
          <cell r="BH40">
            <v>0</v>
          </cell>
          <cell r="BI40">
            <v>2199.9999999999991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2199.9999999999991</v>
          </cell>
          <cell r="BZ40">
            <v>38359.999999999942</v>
          </cell>
          <cell r="CA40">
            <v>0</v>
          </cell>
          <cell r="CB40">
            <v>38359.999999999942</v>
          </cell>
          <cell r="CC40">
            <v>52.857142857142854</v>
          </cell>
          <cell r="CD40">
            <v>59728.571428571428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59728.571428571428</v>
          </cell>
          <cell r="CR40">
            <v>2.9000000000000039</v>
          </cell>
          <cell r="CS40">
            <v>2682.5000000000036</v>
          </cell>
          <cell r="CT40">
            <v>0</v>
          </cell>
          <cell r="CU40">
            <v>0</v>
          </cell>
          <cell r="CV40">
            <v>2682.5000000000036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685019.57142857148</v>
          </cell>
          <cell r="DC40">
            <v>0</v>
          </cell>
          <cell r="DD40">
            <v>685019.57142857148</v>
          </cell>
          <cell r="DE40">
            <v>128617</v>
          </cell>
          <cell r="DF40">
            <v>0</v>
          </cell>
          <cell r="DG40">
            <v>128617</v>
          </cell>
          <cell r="DH40">
            <v>26.428571428571427</v>
          </cell>
          <cell r="DI40">
            <v>0</v>
          </cell>
          <cell r="DJ40">
            <v>1.603</v>
          </cell>
          <cell r="DK40">
            <v>0</v>
          </cell>
          <cell r="DL40">
            <v>7.4999999999997291E-3</v>
          </cell>
          <cell r="DO40">
            <v>0</v>
          </cell>
          <cell r="DP40">
            <v>0</v>
          </cell>
          <cell r="DQ40">
            <v>0</v>
          </cell>
          <cell r="DR40">
            <v>1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3628.8</v>
          </cell>
          <cell r="EB40">
            <v>3628.8</v>
          </cell>
          <cell r="EC40">
            <v>0</v>
          </cell>
          <cell r="ED40">
            <v>0</v>
          </cell>
          <cell r="EE40">
            <v>3628.8</v>
          </cell>
          <cell r="EF40">
            <v>3628.8</v>
          </cell>
          <cell r="EG40">
            <v>0</v>
          </cell>
          <cell r="EI40">
            <v>0</v>
          </cell>
          <cell r="EJ40">
            <v>0</v>
          </cell>
          <cell r="EK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132245.79999999999</v>
          </cell>
          <cell r="EQ40">
            <v>0</v>
          </cell>
          <cell r="ER40">
            <v>132245.79999999999</v>
          </cell>
          <cell r="ES40">
            <v>817265.37142857141</v>
          </cell>
          <cell r="ET40">
            <v>0</v>
          </cell>
          <cell r="EU40">
            <v>817265.37142857141</v>
          </cell>
          <cell r="EV40">
            <v>813636.57142857148</v>
          </cell>
          <cell r="EW40">
            <v>4398.0355212355216</v>
          </cell>
          <cell r="EX40">
            <v>4265</v>
          </cell>
          <cell r="EY40">
            <v>0</v>
          </cell>
          <cell r="EZ40">
            <v>789025</v>
          </cell>
          <cell r="FA40">
            <v>0</v>
          </cell>
          <cell r="FB40">
            <v>817265.37142857141</v>
          </cell>
          <cell r="FC40">
            <v>798132.46785796061</v>
          </cell>
          <cell r="FD40">
            <v>0</v>
          </cell>
          <cell r="FE40">
            <v>817265.37142857141</v>
          </cell>
        </row>
        <row r="41">
          <cell r="A41">
            <v>3823</v>
          </cell>
          <cell r="B41">
            <v>8813823</v>
          </cell>
          <cell r="C41">
            <v>1696</v>
          </cell>
          <cell r="D41" t="str">
            <v>RB051696</v>
          </cell>
          <cell r="E41" t="str">
            <v>The Bishops' Church of England and Roman Catholic Primary School</v>
          </cell>
          <cell r="F41" t="str">
            <v>P</v>
          </cell>
          <cell r="G41" t="str">
            <v>Y</v>
          </cell>
          <cell r="H41">
            <v>10023347</v>
          </cell>
          <cell r="I41" t="str">
            <v/>
          </cell>
          <cell r="K41">
            <v>3823</v>
          </cell>
          <cell r="L41">
            <v>115204</v>
          </cell>
          <cell r="O41">
            <v>7</v>
          </cell>
          <cell r="P41">
            <v>0</v>
          </cell>
          <cell r="Q41">
            <v>0</v>
          </cell>
          <cell r="S41">
            <v>60</v>
          </cell>
          <cell r="T41">
            <v>375</v>
          </cell>
          <cell r="V41">
            <v>435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435</v>
          </cell>
          <cell r="AF41">
            <v>1373773.5</v>
          </cell>
          <cell r="AG41">
            <v>0</v>
          </cell>
          <cell r="AH41">
            <v>0</v>
          </cell>
          <cell r="AI41">
            <v>0</v>
          </cell>
          <cell r="AJ41">
            <v>1373773.5</v>
          </cell>
          <cell r="AK41">
            <v>54.000000000000107</v>
          </cell>
          <cell r="AL41">
            <v>25380.000000000051</v>
          </cell>
          <cell r="AM41">
            <v>0</v>
          </cell>
          <cell r="AN41">
            <v>0</v>
          </cell>
          <cell r="AO41">
            <v>25380.000000000051</v>
          </cell>
          <cell r="AP41">
            <v>57.000000000000135</v>
          </cell>
          <cell r="AQ41">
            <v>33630.00000000008</v>
          </cell>
          <cell r="AR41">
            <v>0</v>
          </cell>
          <cell r="AS41">
            <v>0</v>
          </cell>
          <cell r="AT41">
            <v>33630.00000000008</v>
          </cell>
          <cell r="AU41">
            <v>400.99999999999994</v>
          </cell>
          <cell r="AV41">
            <v>0</v>
          </cell>
          <cell r="AW41">
            <v>22.999999999999996</v>
          </cell>
          <cell r="AX41">
            <v>5059.9999999999991</v>
          </cell>
          <cell r="AY41">
            <v>4.999999999999992</v>
          </cell>
          <cell r="AZ41">
            <v>1349.999999999998</v>
          </cell>
          <cell r="BA41">
            <v>2.0000000000000009</v>
          </cell>
          <cell r="BB41">
            <v>840.00000000000034</v>
          </cell>
          <cell r="BC41">
            <v>3.9999999999999978</v>
          </cell>
          <cell r="BD41">
            <v>1839.9999999999991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9089.9999999999964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9089.9999999999964</v>
          </cell>
          <cell r="BZ41">
            <v>68100.000000000131</v>
          </cell>
          <cell r="CA41">
            <v>0</v>
          </cell>
          <cell r="CB41">
            <v>68100.000000000131</v>
          </cell>
          <cell r="CC41">
            <v>121.42276422764229</v>
          </cell>
          <cell r="CD41">
            <v>137207.7235772358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137207.7235772358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31.403743315508038</v>
          </cell>
          <cell r="CX41">
            <v>17743.11497326204</v>
          </cell>
          <cell r="CY41">
            <v>0</v>
          </cell>
          <cell r="CZ41">
            <v>0</v>
          </cell>
          <cell r="DA41">
            <v>17743.11497326204</v>
          </cell>
          <cell r="DB41">
            <v>1596824.3385504978</v>
          </cell>
          <cell r="DC41">
            <v>0</v>
          </cell>
          <cell r="DD41">
            <v>1596824.3385504978</v>
          </cell>
          <cell r="DE41">
            <v>128617</v>
          </cell>
          <cell r="DF41">
            <v>0</v>
          </cell>
          <cell r="DG41">
            <v>128617</v>
          </cell>
          <cell r="DH41">
            <v>62.142857142857146</v>
          </cell>
          <cell r="DI41">
            <v>0</v>
          </cell>
          <cell r="DJ41">
            <v>0.71</v>
          </cell>
          <cell r="DK41">
            <v>0</v>
          </cell>
          <cell r="DL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1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8396.7999999999993</v>
          </cell>
          <cell r="EB41">
            <v>8528</v>
          </cell>
          <cell r="EC41">
            <v>0</v>
          </cell>
          <cell r="ED41">
            <v>0</v>
          </cell>
          <cell r="EE41">
            <v>8528</v>
          </cell>
          <cell r="EF41">
            <v>8528</v>
          </cell>
          <cell r="EG41">
            <v>0</v>
          </cell>
          <cell r="EI41">
            <v>0</v>
          </cell>
          <cell r="EJ41">
            <v>0</v>
          </cell>
          <cell r="EK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137145</v>
          </cell>
          <cell r="EQ41">
            <v>0</v>
          </cell>
          <cell r="ER41">
            <v>137145</v>
          </cell>
          <cell r="ES41">
            <v>1733969.3385504978</v>
          </cell>
          <cell r="ET41">
            <v>0</v>
          </cell>
          <cell r="EU41">
            <v>1733969.3385504978</v>
          </cell>
          <cell r="EV41">
            <v>1725441.3385504978</v>
          </cell>
          <cell r="EW41">
            <v>3966.5318127597652</v>
          </cell>
          <cell r="EX41">
            <v>4265</v>
          </cell>
          <cell r="EY41">
            <v>298.46818724023478</v>
          </cell>
          <cell r="EZ41">
            <v>1855275</v>
          </cell>
          <cell r="FA41">
            <v>129833.66144950222</v>
          </cell>
          <cell r="FB41">
            <v>1863803</v>
          </cell>
          <cell r="FC41">
            <v>1838899.6744226327</v>
          </cell>
          <cell r="FD41">
            <v>0</v>
          </cell>
          <cell r="FE41">
            <v>1863803</v>
          </cell>
        </row>
        <row r="42">
          <cell r="A42">
            <v>2640</v>
          </cell>
          <cell r="B42">
            <v>8812640</v>
          </cell>
          <cell r="C42">
            <v>1308</v>
          </cell>
          <cell r="D42" t="str">
            <v>RB051308</v>
          </cell>
          <cell r="E42" t="str">
            <v>Blackmore Primary School</v>
          </cell>
          <cell r="F42" t="str">
            <v>P</v>
          </cell>
          <cell r="G42" t="str">
            <v>Y</v>
          </cell>
          <cell r="H42">
            <v>10032413</v>
          </cell>
          <cell r="I42" t="str">
            <v/>
          </cell>
          <cell r="K42">
            <v>2640</v>
          </cell>
          <cell r="L42">
            <v>114929</v>
          </cell>
          <cell r="O42">
            <v>7</v>
          </cell>
          <cell r="P42">
            <v>0</v>
          </cell>
          <cell r="Q42">
            <v>0</v>
          </cell>
          <cell r="S42">
            <v>26</v>
          </cell>
          <cell r="T42">
            <v>147</v>
          </cell>
          <cell r="V42">
            <v>173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173</v>
          </cell>
          <cell r="AF42">
            <v>546351.29999999993</v>
          </cell>
          <cell r="AG42">
            <v>0</v>
          </cell>
          <cell r="AH42">
            <v>0</v>
          </cell>
          <cell r="AI42">
            <v>0</v>
          </cell>
          <cell r="AJ42">
            <v>546351.29999999993</v>
          </cell>
          <cell r="AK42">
            <v>12.999999999999993</v>
          </cell>
          <cell r="AL42">
            <v>6109.9999999999964</v>
          </cell>
          <cell r="AM42">
            <v>0</v>
          </cell>
          <cell r="AN42">
            <v>0</v>
          </cell>
          <cell r="AO42">
            <v>6109.9999999999964</v>
          </cell>
          <cell r="AP42">
            <v>14.999999999999995</v>
          </cell>
          <cell r="AQ42">
            <v>8849.9999999999964</v>
          </cell>
          <cell r="AR42">
            <v>0</v>
          </cell>
          <cell r="AS42">
            <v>0</v>
          </cell>
          <cell r="AT42">
            <v>8849.9999999999964</v>
          </cell>
          <cell r="AU42">
            <v>156.00000000000003</v>
          </cell>
          <cell r="AV42">
            <v>0</v>
          </cell>
          <cell r="AW42">
            <v>10.000000000000002</v>
          </cell>
          <cell r="AX42">
            <v>2200.0000000000005</v>
          </cell>
          <cell r="AY42">
            <v>6.9999999999999929</v>
          </cell>
          <cell r="AZ42">
            <v>1889.9999999999982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4089.9999999999986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4089.9999999999986</v>
          </cell>
          <cell r="BZ42">
            <v>19049.999999999993</v>
          </cell>
          <cell r="CA42">
            <v>0</v>
          </cell>
          <cell r="CB42">
            <v>19049.999999999993</v>
          </cell>
          <cell r="CC42">
            <v>28.634482758620688</v>
          </cell>
          <cell r="CD42">
            <v>32356.965517241377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32356.965517241377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3.5306122448979553</v>
          </cell>
          <cell r="CX42">
            <v>1994.7959183673447</v>
          </cell>
          <cell r="CY42">
            <v>0</v>
          </cell>
          <cell r="CZ42">
            <v>0</v>
          </cell>
          <cell r="DA42">
            <v>1994.7959183673447</v>
          </cell>
          <cell r="DB42">
            <v>599753.06143560866</v>
          </cell>
          <cell r="DC42">
            <v>0</v>
          </cell>
          <cell r="DD42">
            <v>599753.06143560866</v>
          </cell>
          <cell r="DE42">
            <v>128617</v>
          </cell>
          <cell r="DF42">
            <v>0</v>
          </cell>
          <cell r="DG42">
            <v>128617</v>
          </cell>
          <cell r="DH42">
            <v>24.714285714285715</v>
          </cell>
          <cell r="DI42">
            <v>0</v>
          </cell>
          <cell r="DJ42">
            <v>2.5009999999999999</v>
          </cell>
          <cell r="DK42">
            <v>0</v>
          </cell>
          <cell r="DL42">
            <v>1</v>
          </cell>
          <cell r="DO42">
            <v>0</v>
          </cell>
          <cell r="DP42">
            <v>0</v>
          </cell>
          <cell r="DQ42">
            <v>0</v>
          </cell>
          <cell r="DR42">
            <v>1.0156360164</v>
          </cell>
          <cell r="DS42">
            <v>11388.806225876191</v>
          </cell>
          <cell r="DT42">
            <v>0</v>
          </cell>
          <cell r="DU42">
            <v>11388.806225876191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13972</v>
          </cell>
          <cell r="EB42">
            <v>14196</v>
          </cell>
          <cell r="EC42">
            <v>0</v>
          </cell>
          <cell r="ED42">
            <v>0</v>
          </cell>
          <cell r="EE42">
            <v>14196</v>
          </cell>
          <cell r="EF42">
            <v>14196</v>
          </cell>
          <cell r="EG42">
            <v>0</v>
          </cell>
          <cell r="EI42">
            <v>0</v>
          </cell>
          <cell r="EJ42">
            <v>0</v>
          </cell>
          <cell r="EK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154201.80622587618</v>
          </cell>
          <cell r="EQ42">
            <v>0</v>
          </cell>
          <cell r="ER42">
            <v>154201.80622587618</v>
          </cell>
          <cell r="ES42">
            <v>753954.86766148487</v>
          </cell>
          <cell r="ET42">
            <v>0</v>
          </cell>
          <cell r="EU42">
            <v>753954.86766148487</v>
          </cell>
          <cell r="EV42">
            <v>739758.86766148487</v>
          </cell>
          <cell r="EW42">
            <v>4276.0628188525134</v>
          </cell>
          <cell r="EX42">
            <v>4265</v>
          </cell>
          <cell r="EY42">
            <v>0</v>
          </cell>
          <cell r="EZ42">
            <v>737845</v>
          </cell>
          <cell r="FA42">
            <v>0</v>
          </cell>
          <cell r="FB42">
            <v>753954.86766148487</v>
          </cell>
          <cell r="FC42">
            <v>770905.94477729255</v>
          </cell>
          <cell r="FD42">
            <v>16951.077115807682</v>
          </cell>
          <cell r="FE42">
            <v>770905.94477729255</v>
          </cell>
        </row>
        <row r="43">
          <cell r="A43">
            <v>2250</v>
          </cell>
          <cell r="B43">
            <v>8812250</v>
          </cell>
          <cell r="E43" t="str">
            <v>Bocking Primary School</v>
          </cell>
          <cell r="F43" t="str">
            <v>P</v>
          </cell>
          <cell r="G43" t="str">
            <v/>
          </cell>
          <cell r="H43">
            <v>10028326</v>
          </cell>
          <cell r="I43" t="str">
            <v>Y</v>
          </cell>
          <cell r="K43">
            <v>2250</v>
          </cell>
          <cell r="L43">
            <v>148305</v>
          </cell>
          <cell r="O43">
            <v>7</v>
          </cell>
          <cell r="P43">
            <v>0</v>
          </cell>
          <cell r="Q43">
            <v>0</v>
          </cell>
          <cell r="S43">
            <v>28</v>
          </cell>
          <cell r="T43">
            <v>170</v>
          </cell>
          <cell r="V43">
            <v>198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198</v>
          </cell>
          <cell r="AF43">
            <v>625303.79999999993</v>
          </cell>
          <cell r="AG43">
            <v>0</v>
          </cell>
          <cell r="AH43">
            <v>0</v>
          </cell>
          <cell r="AI43">
            <v>0</v>
          </cell>
          <cell r="AJ43">
            <v>625303.79999999993</v>
          </cell>
          <cell r="AK43">
            <v>47.999999999999915</v>
          </cell>
          <cell r="AL43">
            <v>22559.99999999996</v>
          </cell>
          <cell r="AM43">
            <v>0</v>
          </cell>
          <cell r="AN43">
            <v>0</v>
          </cell>
          <cell r="AO43">
            <v>22559.99999999996</v>
          </cell>
          <cell r="AP43">
            <v>51.000000000000085</v>
          </cell>
          <cell r="AQ43">
            <v>30090.000000000051</v>
          </cell>
          <cell r="AR43">
            <v>0</v>
          </cell>
          <cell r="AS43">
            <v>0</v>
          </cell>
          <cell r="AT43">
            <v>30090.000000000051</v>
          </cell>
          <cell r="AU43">
            <v>151.00000000000006</v>
          </cell>
          <cell r="AV43">
            <v>0</v>
          </cell>
          <cell r="AW43">
            <v>0.99999999999999989</v>
          </cell>
          <cell r="AX43">
            <v>219.99999999999997</v>
          </cell>
          <cell r="AY43">
            <v>39.999999999999993</v>
          </cell>
          <cell r="AZ43">
            <v>10799.999999999998</v>
          </cell>
          <cell r="BA43">
            <v>3.9999999999999996</v>
          </cell>
          <cell r="BB43">
            <v>1679.9999999999998</v>
          </cell>
          <cell r="BC43">
            <v>1.9999999999999998</v>
          </cell>
          <cell r="BD43">
            <v>919.99999999999989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13619.999999999998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13619.999999999998</v>
          </cell>
          <cell r="BZ43">
            <v>66270.000000000015</v>
          </cell>
          <cell r="CA43">
            <v>0</v>
          </cell>
          <cell r="CB43">
            <v>66270.000000000015</v>
          </cell>
          <cell r="CC43">
            <v>81</v>
          </cell>
          <cell r="CD43">
            <v>91530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91530</v>
          </cell>
          <cell r="CR43">
            <v>5.1200000000000081</v>
          </cell>
          <cell r="CS43">
            <v>4736.0000000000073</v>
          </cell>
          <cell r="CT43">
            <v>0</v>
          </cell>
          <cell r="CU43">
            <v>0</v>
          </cell>
          <cell r="CV43">
            <v>4736.0000000000073</v>
          </cell>
          <cell r="CW43">
            <v>3.5147928994082784</v>
          </cell>
          <cell r="CX43">
            <v>1985.8579881656774</v>
          </cell>
          <cell r="CY43">
            <v>0</v>
          </cell>
          <cell r="CZ43">
            <v>0</v>
          </cell>
          <cell r="DA43">
            <v>1985.8579881656774</v>
          </cell>
          <cell r="DB43">
            <v>789825.65798816562</v>
          </cell>
          <cell r="DC43">
            <v>0</v>
          </cell>
          <cell r="DD43">
            <v>789825.65798816562</v>
          </cell>
          <cell r="DE43">
            <v>128617</v>
          </cell>
          <cell r="DF43">
            <v>0</v>
          </cell>
          <cell r="DG43">
            <v>128617</v>
          </cell>
          <cell r="DH43">
            <v>28.285714285714285</v>
          </cell>
          <cell r="DI43">
            <v>0</v>
          </cell>
          <cell r="DJ43">
            <v>1.5329999999999999</v>
          </cell>
          <cell r="DK43">
            <v>0</v>
          </cell>
          <cell r="DL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1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11851.25</v>
          </cell>
          <cell r="EB43">
            <v>19211.099999999999</v>
          </cell>
          <cell r="EC43">
            <v>0</v>
          </cell>
          <cell r="ED43">
            <v>0</v>
          </cell>
          <cell r="EE43">
            <v>19211.099999999999</v>
          </cell>
          <cell r="EF43">
            <v>19211.099999999999</v>
          </cell>
          <cell r="EG43">
            <v>0</v>
          </cell>
          <cell r="EI43">
            <v>0</v>
          </cell>
          <cell r="EJ43">
            <v>0</v>
          </cell>
          <cell r="EK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147828.1</v>
          </cell>
          <cell r="EQ43">
            <v>0</v>
          </cell>
          <cell r="ER43">
            <v>147828.1</v>
          </cell>
          <cell r="ES43">
            <v>937653.7579881656</v>
          </cell>
          <cell r="ET43">
            <v>0</v>
          </cell>
          <cell r="EU43">
            <v>937653.7579881656</v>
          </cell>
          <cell r="EV43">
            <v>918442.65798816562</v>
          </cell>
          <cell r="EW43">
            <v>4638.5992827685131</v>
          </cell>
          <cell r="EX43">
            <v>4265</v>
          </cell>
          <cell r="EY43">
            <v>0</v>
          </cell>
          <cell r="EZ43">
            <v>844470</v>
          </cell>
          <cell r="FA43">
            <v>0</v>
          </cell>
          <cell r="FB43">
            <v>937653.7579881656</v>
          </cell>
          <cell r="FC43">
            <v>878929.57045333309</v>
          </cell>
          <cell r="FD43">
            <v>0</v>
          </cell>
          <cell r="FE43">
            <v>937653.7579881656</v>
          </cell>
        </row>
        <row r="44">
          <cell r="A44">
            <v>2659</v>
          </cell>
          <cell r="B44">
            <v>8812659</v>
          </cell>
          <cell r="C44">
            <v>1324</v>
          </cell>
          <cell r="D44" t="str">
            <v>RB051324</v>
          </cell>
          <cell r="E44" t="str">
            <v>Boreham Primary School</v>
          </cell>
          <cell r="F44" t="str">
            <v>P</v>
          </cell>
          <cell r="G44" t="str">
            <v>Y</v>
          </cell>
          <cell r="H44">
            <v>10035699</v>
          </cell>
          <cell r="I44" t="str">
            <v/>
          </cell>
          <cell r="K44">
            <v>2659</v>
          </cell>
          <cell r="L44">
            <v>114937</v>
          </cell>
          <cell r="O44">
            <v>7</v>
          </cell>
          <cell r="P44">
            <v>0</v>
          </cell>
          <cell r="Q44">
            <v>0</v>
          </cell>
          <cell r="S44">
            <v>30</v>
          </cell>
          <cell r="T44">
            <v>195</v>
          </cell>
          <cell r="V44">
            <v>225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225</v>
          </cell>
          <cell r="AF44">
            <v>710572.5</v>
          </cell>
          <cell r="AG44">
            <v>0</v>
          </cell>
          <cell r="AH44">
            <v>0</v>
          </cell>
          <cell r="AI44">
            <v>0</v>
          </cell>
          <cell r="AJ44">
            <v>710572.5</v>
          </cell>
          <cell r="AK44">
            <v>31.99999999999995</v>
          </cell>
          <cell r="AL44">
            <v>15039.999999999976</v>
          </cell>
          <cell r="AM44">
            <v>0</v>
          </cell>
          <cell r="AN44">
            <v>0</v>
          </cell>
          <cell r="AO44">
            <v>15039.999999999976</v>
          </cell>
          <cell r="AP44">
            <v>36</v>
          </cell>
          <cell r="AQ44">
            <v>21240</v>
          </cell>
          <cell r="AR44">
            <v>0</v>
          </cell>
          <cell r="AS44">
            <v>0</v>
          </cell>
          <cell r="AT44">
            <v>21240</v>
          </cell>
          <cell r="AU44">
            <v>130.31674208144798</v>
          </cell>
          <cell r="AV44">
            <v>0</v>
          </cell>
          <cell r="AW44">
            <v>93.665158371040732</v>
          </cell>
          <cell r="AX44">
            <v>20606.334841628963</v>
          </cell>
          <cell r="AY44">
            <v>1.0180995475113113</v>
          </cell>
          <cell r="AZ44">
            <v>274.88687782805403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20881.221719457018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20881.221719457018</v>
          </cell>
          <cell r="BZ44">
            <v>57161.221719456997</v>
          </cell>
          <cell r="CA44">
            <v>0</v>
          </cell>
          <cell r="CB44">
            <v>57161.221719456997</v>
          </cell>
          <cell r="CC44">
            <v>59.91847826086957</v>
          </cell>
          <cell r="CD44">
            <v>67707.880434782608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67707.880434782608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2.3076923076923173</v>
          </cell>
          <cell r="CX44">
            <v>1303.8461538461593</v>
          </cell>
          <cell r="CY44">
            <v>0</v>
          </cell>
          <cell r="CZ44">
            <v>0</v>
          </cell>
          <cell r="DA44">
            <v>1303.8461538461593</v>
          </cell>
          <cell r="DB44">
            <v>836745.44830808579</v>
          </cell>
          <cell r="DC44">
            <v>0</v>
          </cell>
          <cell r="DD44">
            <v>836745.44830808579</v>
          </cell>
          <cell r="DE44">
            <v>128617</v>
          </cell>
          <cell r="DF44">
            <v>0</v>
          </cell>
          <cell r="DG44">
            <v>128617</v>
          </cell>
          <cell r="DH44">
            <v>32.142857142857146</v>
          </cell>
          <cell r="DI44">
            <v>0</v>
          </cell>
          <cell r="DJ44">
            <v>2.492</v>
          </cell>
          <cell r="DK44">
            <v>0</v>
          </cell>
          <cell r="DL44">
            <v>1</v>
          </cell>
          <cell r="DO44">
            <v>0</v>
          </cell>
          <cell r="DP44">
            <v>0</v>
          </cell>
          <cell r="DQ44">
            <v>0</v>
          </cell>
          <cell r="DR44">
            <v>1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22463.25</v>
          </cell>
          <cell r="EB44">
            <v>22463.25</v>
          </cell>
          <cell r="EC44">
            <v>0</v>
          </cell>
          <cell r="ED44">
            <v>0</v>
          </cell>
          <cell r="EE44">
            <v>22463.25</v>
          </cell>
          <cell r="EF44">
            <v>22463.25</v>
          </cell>
          <cell r="EG44">
            <v>0</v>
          </cell>
          <cell r="EI44">
            <v>0</v>
          </cell>
          <cell r="EJ44">
            <v>0</v>
          </cell>
          <cell r="EK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151080.25</v>
          </cell>
          <cell r="EQ44">
            <v>0</v>
          </cell>
          <cell r="ER44">
            <v>151080.25</v>
          </cell>
          <cell r="ES44">
            <v>987825.69830808579</v>
          </cell>
          <cell r="ET44">
            <v>0</v>
          </cell>
          <cell r="EU44">
            <v>987825.69830808579</v>
          </cell>
          <cell r="EV44">
            <v>965362.44830808579</v>
          </cell>
          <cell r="EW44">
            <v>4290.4997702581595</v>
          </cell>
          <cell r="EX44">
            <v>4265</v>
          </cell>
          <cell r="EY44">
            <v>0</v>
          </cell>
          <cell r="EZ44">
            <v>959625</v>
          </cell>
          <cell r="FA44">
            <v>0</v>
          </cell>
          <cell r="FB44">
            <v>987825.69830808579</v>
          </cell>
          <cell r="FC44">
            <v>975892.41816325148</v>
          </cell>
          <cell r="FD44">
            <v>0</v>
          </cell>
          <cell r="FE44">
            <v>987825.69830808579</v>
          </cell>
        </row>
        <row r="45">
          <cell r="A45">
            <v>3018</v>
          </cell>
          <cell r="B45">
            <v>8813018</v>
          </cell>
          <cell r="C45">
            <v>1340</v>
          </cell>
          <cell r="D45" t="str">
            <v>RB051340</v>
          </cell>
          <cell r="E45" t="str">
            <v>Boxted St Peter's Church of England School</v>
          </cell>
          <cell r="F45" t="str">
            <v>P</v>
          </cell>
          <cell r="G45" t="str">
            <v>Y</v>
          </cell>
          <cell r="H45">
            <v>10041417</v>
          </cell>
          <cell r="I45" t="str">
            <v/>
          </cell>
          <cell r="K45">
            <v>3018</v>
          </cell>
          <cell r="L45">
            <v>115072</v>
          </cell>
          <cell r="O45">
            <v>7</v>
          </cell>
          <cell r="P45">
            <v>0</v>
          </cell>
          <cell r="Q45">
            <v>0</v>
          </cell>
          <cell r="S45">
            <v>30</v>
          </cell>
          <cell r="T45">
            <v>176</v>
          </cell>
          <cell r="V45">
            <v>206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206</v>
          </cell>
          <cell r="AF45">
            <v>650568.6</v>
          </cell>
          <cell r="AG45">
            <v>0</v>
          </cell>
          <cell r="AH45">
            <v>0</v>
          </cell>
          <cell r="AI45">
            <v>0</v>
          </cell>
          <cell r="AJ45">
            <v>650568.6</v>
          </cell>
          <cell r="AK45">
            <v>14.999999999999996</v>
          </cell>
          <cell r="AL45">
            <v>7049.9999999999982</v>
          </cell>
          <cell r="AM45">
            <v>0</v>
          </cell>
          <cell r="AN45">
            <v>0</v>
          </cell>
          <cell r="AO45">
            <v>7049.9999999999982</v>
          </cell>
          <cell r="AP45">
            <v>16.000000000000007</v>
          </cell>
          <cell r="AQ45">
            <v>9440.0000000000036</v>
          </cell>
          <cell r="AR45">
            <v>0</v>
          </cell>
          <cell r="AS45">
            <v>0</v>
          </cell>
          <cell r="AT45">
            <v>9440.0000000000036</v>
          </cell>
          <cell r="AU45">
            <v>197.99999999999994</v>
          </cell>
          <cell r="AV45">
            <v>0</v>
          </cell>
          <cell r="AW45">
            <v>0</v>
          </cell>
          <cell r="AX45">
            <v>0</v>
          </cell>
          <cell r="AY45">
            <v>5.0000000000000053</v>
          </cell>
          <cell r="AZ45">
            <v>1350.0000000000014</v>
          </cell>
          <cell r="BA45">
            <v>2</v>
          </cell>
          <cell r="BB45">
            <v>840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0.999999999999999</v>
          </cell>
          <cell r="BH45">
            <v>639.99999999999932</v>
          </cell>
          <cell r="BI45">
            <v>2830.0000000000009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2830.0000000000009</v>
          </cell>
          <cell r="BZ45">
            <v>19320</v>
          </cell>
          <cell r="CA45">
            <v>0</v>
          </cell>
          <cell r="CB45">
            <v>19320</v>
          </cell>
          <cell r="CC45">
            <v>46.595238095238095</v>
          </cell>
          <cell r="CD45">
            <v>52652.619047619046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52652.619047619046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2.3409090909090984</v>
          </cell>
          <cell r="CX45">
            <v>1322.6136363636406</v>
          </cell>
          <cell r="CY45">
            <v>0</v>
          </cell>
          <cell r="CZ45">
            <v>0</v>
          </cell>
          <cell r="DA45">
            <v>1322.6136363636406</v>
          </cell>
          <cell r="DB45">
            <v>723863.83268398268</v>
          </cell>
          <cell r="DC45">
            <v>0</v>
          </cell>
          <cell r="DD45">
            <v>723863.83268398268</v>
          </cell>
          <cell r="DE45">
            <v>128617</v>
          </cell>
          <cell r="DF45">
            <v>0</v>
          </cell>
          <cell r="DG45">
            <v>128617</v>
          </cell>
          <cell r="DH45">
            <v>29.428571428571427</v>
          </cell>
          <cell r="DI45">
            <v>0</v>
          </cell>
          <cell r="DJ45">
            <v>1.927</v>
          </cell>
          <cell r="DK45">
            <v>0</v>
          </cell>
          <cell r="DL45">
            <v>0.81750000000000012</v>
          </cell>
          <cell r="DO45">
            <v>0</v>
          </cell>
          <cell r="DP45">
            <v>0</v>
          </cell>
          <cell r="DQ45">
            <v>0</v>
          </cell>
          <cell r="DR45">
            <v>1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28160</v>
          </cell>
          <cell r="EB45">
            <v>28600</v>
          </cell>
          <cell r="EC45">
            <v>0</v>
          </cell>
          <cell r="ED45">
            <v>0</v>
          </cell>
          <cell r="EE45">
            <v>28600</v>
          </cell>
          <cell r="EF45">
            <v>28600</v>
          </cell>
          <cell r="EG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242720</v>
          </cell>
          <cell r="EM45">
            <v>0</v>
          </cell>
          <cell r="EN45">
            <v>0</v>
          </cell>
          <cell r="EO45">
            <v>0</v>
          </cell>
          <cell r="EP45">
            <v>399937</v>
          </cell>
          <cell r="EQ45">
            <v>0</v>
          </cell>
          <cell r="ER45">
            <v>399937</v>
          </cell>
          <cell r="ES45">
            <v>1123800.8326839828</v>
          </cell>
          <cell r="ET45">
            <v>0</v>
          </cell>
          <cell r="EU45">
            <v>1123800.8326839828</v>
          </cell>
          <cell r="EV45">
            <v>852480.83268398268</v>
          </cell>
          <cell r="EW45">
            <v>4138.2564693397217</v>
          </cell>
          <cell r="EX45">
            <v>4265</v>
          </cell>
          <cell r="EY45">
            <v>126.74353066027834</v>
          </cell>
          <cell r="EZ45">
            <v>878590</v>
          </cell>
          <cell r="FA45">
            <v>26109.167316017323</v>
          </cell>
          <cell r="FB45">
            <v>1149910</v>
          </cell>
          <cell r="FC45">
            <v>1133502.7093564356</v>
          </cell>
          <cell r="FD45">
            <v>0</v>
          </cell>
          <cell r="FE45">
            <v>1149910</v>
          </cell>
        </row>
        <row r="46">
          <cell r="A46">
            <v>2044</v>
          </cell>
          <cell r="B46">
            <v>8812044</v>
          </cell>
          <cell r="C46">
            <v>1348</v>
          </cell>
          <cell r="D46" t="str">
            <v>RB051348</v>
          </cell>
          <cell r="E46" t="str">
            <v>Bradfield Primary School</v>
          </cell>
          <cell r="F46" t="str">
            <v>P</v>
          </cell>
          <cell r="G46" t="str">
            <v>Y</v>
          </cell>
          <cell r="H46">
            <v>10041428</v>
          </cell>
          <cell r="I46" t="str">
            <v/>
          </cell>
          <cell r="K46">
            <v>2044</v>
          </cell>
          <cell r="L46">
            <v>114735</v>
          </cell>
          <cell r="O46">
            <v>7</v>
          </cell>
          <cell r="P46">
            <v>0</v>
          </cell>
          <cell r="Q46">
            <v>0</v>
          </cell>
          <cell r="S46">
            <v>16</v>
          </cell>
          <cell r="T46">
            <v>94</v>
          </cell>
          <cell r="V46">
            <v>110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110</v>
          </cell>
          <cell r="AF46">
            <v>347391</v>
          </cell>
          <cell r="AG46">
            <v>0</v>
          </cell>
          <cell r="AH46">
            <v>0</v>
          </cell>
          <cell r="AI46">
            <v>0</v>
          </cell>
          <cell r="AJ46">
            <v>347391</v>
          </cell>
          <cell r="AK46">
            <v>11</v>
          </cell>
          <cell r="AL46">
            <v>5170</v>
          </cell>
          <cell r="AM46">
            <v>0</v>
          </cell>
          <cell r="AN46">
            <v>0</v>
          </cell>
          <cell r="AO46">
            <v>5170</v>
          </cell>
          <cell r="AP46">
            <v>11</v>
          </cell>
          <cell r="AQ46">
            <v>6490</v>
          </cell>
          <cell r="AR46">
            <v>0</v>
          </cell>
          <cell r="AS46">
            <v>0</v>
          </cell>
          <cell r="AT46">
            <v>6490</v>
          </cell>
          <cell r="AU46">
            <v>92.999999999999957</v>
          </cell>
          <cell r="AV46">
            <v>0</v>
          </cell>
          <cell r="AW46">
            <v>11</v>
          </cell>
          <cell r="AX46">
            <v>2420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2.0000000000000018</v>
          </cell>
          <cell r="BD46">
            <v>920.0000000000008</v>
          </cell>
          <cell r="BE46">
            <v>4.0000000000000036</v>
          </cell>
          <cell r="BF46">
            <v>1960.0000000000018</v>
          </cell>
          <cell r="BG46">
            <v>0</v>
          </cell>
          <cell r="BH46">
            <v>0</v>
          </cell>
          <cell r="BI46">
            <v>5300.0000000000027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5300.0000000000027</v>
          </cell>
          <cell r="BZ46">
            <v>16960.000000000004</v>
          </cell>
          <cell r="CA46">
            <v>0</v>
          </cell>
          <cell r="CB46">
            <v>16960.000000000004</v>
          </cell>
          <cell r="CC46">
            <v>15.400000000000002</v>
          </cell>
          <cell r="CD46">
            <v>17402.000000000004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17402.000000000004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381753</v>
          </cell>
          <cell r="DC46">
            <v>0</v>
          </cell>
          <cell r="DD46">
            <v>381753</v>
          </cell>
          <cell r="DE46">
            <v>128617</v>
          </cell>
          <cell r="DF46">
            <v>0</v>
          </cell>
          <cell r="DG46">
            <v>128617</v>
          </cell>
          <cell r="DH46">
            <v>15.714285714285714</v>
          </cell>
          <cell r="DI46">
            <v>0.53137516688918551</v>
          </cell>
          <cell r="DJ46">
            <v>1.8120000000000001</v>
          </cell>
          <cell r="DK46">
            <v>0</v>
          </cell>
          <cell r="DL46">
            <v>0.53</v>
          </cell>
          <cell r="DO46">
            <v>15489.58611481976</v>
          </cell>
          <cell r="DP46">
            <v>0</v>
          </cell>
          <cell r="DQ46">
            <v>15489.58611481976</v>
          </cell>
          <cell r="DR46">
            <v>1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13098.75</v>
          </cell>
          <cell r="EB46">
            <v>13308.75</v>
          </cell>
          <cell r="EC46">
            <v>0</v>
          </cell>
          <cell r="ED46">
            <v>0</v>
          </cell>
          <cell r="EE46">
            <v>13308.75</v>
          </cell>
          <cell r="EF46">
            <v>13308.75</v>
          </cell>
          <cell r="EG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242720</v>
          </cell>
          <cell r="EM46">
            <v>0</v>
          </cell>
          <cell r="EN46">
            <v>0</v>
          </cell>
          <cell r="EO46">
            <v>0</v>
          </cell>
          <cell r="EP46">
            <v>400135.33611481974</v>
          </cell>
          <cell r="EQ46">
            <v>0</v>
          </cell>
          <cell r="ER46">
            <v>400135.33611481974</v>
          </cell>
          <cell r="ES46">
            <v>781888.33611481974</v>
          </cell>
          <cell r="ET46">
            <v>0</v>
          </cell>
          <cell r="EU46">
            <v>781888.33611481974</v>
          </cell>
          <cell r="EV46">
            <v>525859.58611481974</v>
          </cell>
          <cell r="EW46">
            <v>4780.5416919529071</v>
          </cell>
          <cell r="EX46">
            <v>4265</v>
          </cell>
          <cell r="EY46">
            <v>0</v>
          </cell>
          <cell r="EZ46">
            <v>469150</v>
          </cell>
          <cell r="FA46">
            <v>0</v>
          </cell>
          <cell r="FB46">
            <v>781888.33611481974</v>
          </cell>
          <cell r="FC46">
            <v>786342.04793694546</v>
          </cell>
          <cell r="FD46">
            <v>4453.7118221257115</v>
          </cell>
          <cell r="FE46">
            <v>786342.04793694546</v>
          </cell>
        </row>
        <row r="47">
          <cell r="A47">
            <v>2100</v>
          </cell>
          <cell r="B47">
            <v>8812100</v>
          </cell>
          <cell r="E47" t="str">
            <v>Braiswick Primary School</v>
          </cell>
          <cell r="F47" t="str">
            <v>P</v>
          </cell>
          <cell r="G47" t="str">
            <v/>
          </cell>
          <cell r="H47" t="str">
            <v/>
          </cell>
          <cell r="I47" t="str">
            <v>Y</v>
          </cell>
          <cell r="K47">
            <v>2100</v>
          </cell>
          <cell r="L47">
            <v>140396</v>
          </cell>
          <cell r="O47">
            <v>7</v>
          </cell>
          <cell r="P47">
            <v>0</v>
          </cell>
          <cell r="Q47">
            <v>0</v>
          </cell>
          <cell r="S47">
            <v>57</v>
          </cell>
          <cell r="T47">
            <v>358</v>
          </cell>
          <cell r="V47">
            <v>415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415</v>
          </cell>
          <cell r="AF47">
            <v>1310611.5</v>
          </cell>
          <cell r="AG47">
            <v>0</v>
          </cell>
          <cell r="AH47">
            <v>0</v>
          </cell>
          <cell r="AI47">
            <v>0</v>
          </cell>
          <cell r="AJ47">
            <v>1310611.5</v>
          </cell>
          <cell r="AK47">
            <v>66.999999999999943</v>
          </cell>
          <cell r="AL47">
            <v>31489.999999999975</v>
          </cell>
          <cell r="AM47">
            <v>0</v>
          </cell>
          <cell r="AN47">
            <v>0</v>
          </cell>
          <cell r="AO47">
            <v>31489.999999999975</v>
          </cell>
          <cell r="AP47">
            <v>100.0000000000001</v>
          </cell>
          <cell r="AQ47">
            <v>59000.000000000058</v>
          </cell>
          <cell r="AR47">
            <v>0</v>
          </cell>
          <cell r="AS47">
            <v>0</v>
          </cell>
          <cell r="AT47">
            <v>59000.000000000058</v>
          </cell>
          <cell r="AU47">
            <v>381.00000000000017</v>
          </cell>
          <cell r="AV47">
            <v>0</v>
          </cell>
          <cell r="AW47">
            <v>14.999999999999993</v>
          </cell>
          <cell r="AX47">
            <v>3299.9999999999986</v>
          </cell>
          <cell r="AY47">
            <v>8.9999999999999964</v>
          </cell>
          <cell r="AZ47">
            <v>2429.9999999999991</v>
          </cell>
          <cell r="BA47">
            <v>2.0000000000000018</v>
          </cell>
          <cell r="BB47">
            <v>840.0000000000008</v>
          </cell>
          <cell r="BC47">
            <v>4</v>
          </cell>
          <cell r="BD47">
            <v>1840</v>
          </cell>
          <cell r="BE47">
            <v>4</v>
          </cell>
          <cell r="BF47">
            <v>1960</v>
          </cell>
          <cell r="BG47">
            <v>0</v>
          </cell>
          <cell r="BH47">
            <v>0</v>
          </cell>
          <cell r="BI47">
            <v>10370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10370</v>
          </cell>
          <cell r="BZ47">
            <v>100860.00000000003</v>
          </cell>
          <cell r="CA47">
            <v>0</v>
          </cell>
          <cell r="CB47">
            <v>100860.00000000003</v>
          </cell>
          <cell r="CC47">
            <v>95.205882352941174</v>
          </cell>
          <cell r="CD47">
            <v>107582.64705882352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107582.64705882352</v>
          </cell>
          <cell r="CR47">
            <v>9.1000000000000014</v>
          </cell>
          <cell r="CS47">
            <v>8417.5000000000018</v>
          </cell>
          <cell r="CT47">
            <v>0</v>
          </cell>
          <cell r="CU47">
            <v>0</v>
          </cell>
          <cell r="CV47">
            <v>8417.5000000000018</v>
          </cell>
          <cell r="CW47">
            <v>54.789325842696478</v>
          </cell>
          <cell r="CX47">
            <v>30955.969101123508</v>
          </cell>
          <cell r="CY47">
            <v>0</v>
          </cell>
          <cell r="CZ47">
            <v>0</v>
          </cell>
          <cell r="DA47">
            <v>30955.969101123508</v>
          </cell>
          <cell r="DB47">
            <v>1558427.6161599471</v>
          </cell>
          <cell r="DC47">
            <v>0</v>
          </cell>
          <cell r="DD47">
            <v>1558427.6161599471</v>
          </cell>
          <cell r="DE47">
            <v>128617</v>
          </cell>
          <cell r="DF47">
            <v>0</v>
          </cell>
          <cell r="DG47">
            <v>128617</v>
          </cell>
          <cell r="DH47">
            <v>59.285714285714285</v>
          </cell>
          <cell r="DI47">
            <v>0</v>
          </cell>
          <cell r="DJ47">
            <v>1.1759999999999999</v>
          </cell>
          <cell r="DK47">
            <v>0</v>
          </cell>
          <cell r="DL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1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13192.144</v>
          </cell>
          <cell r="EB47">
            <v>13192.144</v>
          </cell>
          <cell r="EC47">
            <v>0</v>
          </cell>
          <cell r="ED47">
            <v>0</v>
          </cell>
          <cell r="EE47">
            <v>13192.144</v>
          </cell>
          <cell r="EF47">
            <v>13192.144</v>
          </cell>
          <cell r="EG47">
            <v>0</v>
          </cell>
          <cell r="EI47">
            <v>0</v>
          </cell>
          <cell r="EJ47">
            <v>0</v>
          </cell>
          <cell r="EK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141809.144</v>
          </cell>
          <cell r="EQ47">
            <v>0</v>
          </cell>
          <cell r="ER47">
            <v>141809.144</v>
          </cell>
          <cell r="ES47">
            <v>1700236.7601599472</v>
          </cell>
          <cell r="ET47">
            <v>0</v>
          </cell>
          <cell r="EU47">
            <v>1700236.7601599472</v>
          </cell>
          <cell r="EV47">
            <v>1687044.6161599471</v>
          </cell>
          <cell r="EW47">
            <v>4065.1677497830051</v>
          </cell>
          <cell r="EX47">
            <v>4265</v>
          </cell>
          <cell r="EY47">
            <v>199.83225021699491</v>
          </cell>
          <cell r="EZ47">
            <v>1769975</v>
          </cell>
          <cell r="FA47">
            <v>82930.383840052877</v>
          </cell>
          <cell r="FB47">
            <v>1783167.1440000001</v>
          </cell>
          <cell r="FC47">
            <v>1746689.7000928572</v>
          </cell>
          <cell r="FD47">
            <v>0</v>
          </cell>
          <cell r="FE47">
            <v>1783167.1440000001</v>
          </cell>
        </row>
        <row r="48">
          <cell r="A48">
            <v>2068</v>
          </cell>
          <cell r="B48">
            <v>8812068</v>
          </cell>
          <cell r="C48">
            <v>1460</v>
          </cell>
          <cell r="D48" t="str">
            <v>RB051460</v>
          </cell>
          <cell r="E48" t="str">
            <v>Brightlingsea Primary School and Nursery</v>
          </cell>
          <cell r="F48" t="str">
            <v>P</v>
          </cell>
          <cell r="G48" t="str">
            <v>Y</v>
          </cell>
          <cell r="H48">
            <v>10004388</v>
          </cell>
          <cell r="I48" t="str">
            <v/>
          </cell>
          <cell r="K48">
            <v>2068</v>
          </cell>
          <cell r="L48">
            <v>114755</v>
          </cell>
          <cell r="O48">
            <v>7</v>
          </cell>
          <cell r="P48">
            <v>0</v>
          </cell>
          <cell r="Q48">
            <v>0</v>
          </cell>
          <cell r="S48">
            <v>90</v>
          </cell>
          <cell r="T48">
            <v>580</v>
          </cell>
          <cell r="V48">
            <v>670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670</v>
          </cell>
          <cell r="AF48">
            <v>2115927</v>
          </cell>
          <cell r="AG48">
            <v>0</v>
          </cell>
          <cell r="AH48">
            <v>0</v>
          </cell>
          <cell r="AI48">
            <v>0</v>
          </cell>
          <cell r="AJ48">
            <v>2115927</v>
          </cell>
          <cell r="AK48">
            <v>150.99999999999986</v>
          </cell>
          <cell r="AL48">
            <v>70969.999999999927</v>
          </cell>
          <cell r="AM48">
            <v>0</v>
          </cell>
          <cell r="AN48">
            <v>0</v>
          </cell>
          <cell r="AO48">
            <v>70969.999999999927</v>
          </cell>
          <cell r="AP48">
            <v>168.99999999999986</v>
          </cell>
          <cell r="AQ48">
            <v>99709.999999999913</v>
          </cell>
          <cell r="AR48">
            <v>0</v>
          </cell>
          <cell r="AS48">
            <v>0</v>
          </cell>
          <cell r="AT48">
            <v>99709.999999999913</v>
          </cell>
          <cell r="AU48">
            <v>451.6741405082214</v>
          </cell>
          <cell r="AV48">
            <v>0</v>
          </cell>
          <cell r="AW48">
            <v>179.26756352765338</v>
          </cell>
          <cell r="AX48">
            <v>39438.863976083747</v>
          </cell>
          <cell r="AY48">
            <v>0</v>
          </cell>
          <cell r="AZ48">
            <v>0</v>
          </cell>
          <cell r="BA48">
            <v>5.0074738415545568</v>
          </cell>
          <cell r="BB48">
            <v>2103.1390134529138</v>
          </cell>
          <cell r="BC48">
            <v>6.0089686098654695</v>
          </cell>
          <cell r="BD48">
            <v>2764.1255605381161</v>
          </cell>
          <cell r="BE48">
            <v>18.026905829596441</v>
          </cell>
          <cell r="BF48">
            <v>8833.1838565022554</v>
          </cell>
          <cell r="BG48">
            <v>10.014947683109126</v>
          </cell>
          <cell r="BH48">
            <v>6409.5665171898409</v>
          </cell>
          <cell r="BI48">
            <v>59548.878923766875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59548.878923766875</v>
          </cell>
          <cell r="BZ48">
            <v>230228.87892376669</v>
          </cell>
          <cell r="CA48">
            <v>0</v>
          </cell>
          <cell r="CB48">
            <v>230228.87892376669</v>
          </cell>
          <cell r="CC48">
            <v>192.73972602739724</v>
          </cell>
          <cell r="CD48">
            <v>217795.89041095888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217795.89041095888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16.172413793103477</v>
          </cell>
          <cell r="CX48">
            <v>9137.4137931034638</v>
          </cell>
          <cell r="CY48">
            <v>0</v>
          </cell>
          <cell r="CZ48">
            <v>0</v>
          </cell>
          <cell r="DA48">
            <v>9137.4137931034638</v>
          </cell>
          <cell r="DB48">
            <v>2573089.1831278289</v>
          </cell>
          <cell r="DC48">
            <v>0</v>
          </cell>
          <cell r="DD48">
            <v>2573089.1831278289</v>
          </cell>
          <cell r="DE48">
            <v>128617</v>
          </cell>
          <cell r="DF48">
            <v>0</v>
          </cell>
          <cell r="DG48">
            <v>128617</v>
          </cell>
          <cell r="DH48">
            <v>95.714285714285708</v>
          </cell>
          <cell r="DI48">
            <v>0</v>
          </cell>
          <cell r="DJ48">
            <v>3.9729999999999999</v>
          </cell>
          <cell r="DK48">
            <v>0</v>
          </cell>
          <cell r="DL48">
            <v>1</v>
          </cell>
          <cell r="DO48">
            <v>0</v>
          </cell>
          <cell r="DP48">
            <v>0</v>
          </cell>
          <cell r="DQ48">
            <v>0</v>
          </cell>
          <cell r="DR48">
            <v>1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51712</v>
          </cell>
          <cell r="EB48">
            <v>52520</v>
          </cell>
          <cell r="EC48">
            <v>0</v>
          </cell>
          <cell r="ED48">
            <v>0</v>
          </cell>
          <cell r="EE48">
            <v>52520</v>
          </cell>
          <cell r="EF48">
            <v>52520</v>
          </cell>
          <cell r="EG48">
            <v>0</v>
          </cell>
          <cell r="EI48">
            <v>0</v>
          </cell>
          <cell r="EJ48">
            <v>0</v>
          </cell>
          <cell r="EK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181137</v>
          </cell>
          <cell r="EQ48">
            <v>0</v>
          </cell>
          <cell r="ER48">
            <v>181137</v>
          </cell>
          <cell r="ES48">
            <v>2754226.1831278289</v>
          </cell>
          <cell r="ET48">
            <v>0</v>
          </cell>
          <cell r="EU48">
            <v>2754226.1831278289</v>
          </cell>
          <cell r="EV48">
            <v>2701706.1831278289</v>
          </cell>
          <cell r="EW48">
            <v>4032.3972882504909</v>
          </cell>
          <cell r="EX48">
            <v>4265</v>
          </cell>
          <cell r="EY48">
            <v>232.60271174950913</v>
          </cell>
          <cell r="EZ48">
            <v>2857550</v>
          </cell>
          <cell r="FA48">
            <v>155843.81687217113</v>
          </cell>
          <cell r="FB48">
            <v>2910070</v>
          </cell>
          <cell r="FC48">
            <v>2864917.8595921448</v>
          </cell>
          <cell r="FD48">
            <v>0</v>
          </cell>
          <cell r="FE48">
            <v>2910070</v>
          </cell>
        </row>
        <row r="49">
          <cell r="A49">
            <v>2015</v>
          </cell>
          <cell r="B49">
            <v>8812015</v>
          </cell>
          <cell r="C49">
            <v>1251</v>
          </cell>
          <cell r="D49" t="str">
            <v>RB051251</v>
          </cell>
          <cell r="E49" t="str">
            <v>Brightside Primary School</v>
          </cell>
          <cell r="F49" t="str">
            <v>P</v>
          </cell>
          <cell r="G49" t="str">
            <v>Y</v>
          </cell>
          <cell r="H49">
            <v>10004462</v>
          </cell>
          <cell r="I49" t="str">
            <v/>
          </cell>
          <cell r="K49">
            <v>2015</v>
          </cell>
          <cell r="L49">
            <v>132164</v>
          </cell>
          <cell r="M49">
            <v>25</v>
          </cell>
          <cell r="O49">
            <v>7</v>
          </cell>
          <cell r="P49">
            <v>0</v>
          </cell>
          <cell r="Q49">
            <v>0</v>
          </cell>
          <cell r="S49">
            <v>105.58333333333333</v>
          </cell>
          <cell r="T49">
            <v>441</v>
          </cell>
          <cell r="V49">
            <v>546.58333333333337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546.58333333333337</v>
          </cell>
          <cell r="AF49">
            <v>1726164.8250000002</v>
          </cell>
          <cell r="AG49">
            <v>0</v>
          </cell>
          <cell r="AH49">
            <v>0</v>
          </cell>
          <cell r="AI49">
            <v>0</v>
          </cell>
          <cell r="AJ49">
            <v>1726164.8250000002</v>
          </cell>
          <cell r="AK49">
            <v>30.822368421052619</v>
          </cell>
          <cell r="AL49">
            <v>14486.513157894731</v>
          </cell>
          <cell r="AM49">
            <v>0</v>
          </cell>
          <cell r="AN49">
            <v>0</v>
          </cell>
          <cell r="AO49">
            <v>14486.513157894731</v>
          </cell>
          <cell r="AP49">
            <v>42.123903508771917</v>
          </cell>
          <cell r="AQ49">
            <v>24853.103070175432</v>
          </cell>
          <cell r="AR49">
            <v>0</v>
          </cell>
          <cell r="AS49">
            <v>0</v>
          </cell>
          <cell r="AT49">
            <v>24853.103070175432</v>
          </cell>
          <cell r="AU49">
            <v>413.01973684210532</v>
          </cell>
          <cell r="AV49">
            <v>0</v>
          </cell>
          <cell r="AW49">
            <v>7.1918859649122782</v>
          </cell>
          <cell r="AX49">
            <v>1582.2149122807011</v>
          </cell>
          <cell r="AY49">
            <v>115.07017543859668</v>
          </cell>
          <cell r="AZ49">
            <v>31068.947368421104</v>
          </cell>
          <cell r="BA49">
            <v>1.0274122807017541</v>
          </cell>
          <cell r="BB49">
            <v>431.51315789473671</v>
          </cell>
          <cell r="BC49">
            <v>0</v>
          </cell>
          <cell r="BD49">
            <v>0</v>
          </cell>
          <cell r="BE49">
            <v>2.0548245614035081</v>
          </cell>
          <cell r="BF49">
            <v>1006.864035087719</v>
          </cell>
          <cell r="BG49">
            <v>8.2192982456140324</v>
          </cell>
          <cell r="BH49">
            <v>5260.350877192981</v>
          </cell>
          <cell r="BI49">
            <v>39349.890350877249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39349.890350877249</v>
          </cell>
          <cell r="BZ49">
            <v>78689.506578947417</v>
          </cell>
          <cell r="CA49">
            <v>0</v>
          </cell>
          <cell r="CB49">
            <v>78689.506578947417</v>
          </cell>
          <cell r="CC49">
            <v>110.77422222222224</v>
          </cell>
          <cell r="CD49">
            <v>125174.87111111112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125174.87111111112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11.180113636363661</v>
          </cell>
          <cell r="CX49">
            <v>6316.7642045454686</v>
          </cell>
          <cell r="CY49">
            <v>0</v>
          </cell>
          <cell r="CZ49">
            <v>0</v>
          </cell>
          <cell r="DA49">
            <v>6316.7642045454686</v>
          </cell>
          <cell r="DB49">
            <v>1936345.9668946043</v>
          </cell>
          <cell r="DC49">
            <v>0</v>
          </cell>
          <cell r="DD49">
            <v>1936345.9668946043</v>
          </cell>
          <cell r="DE49">
            <v>128617</v>
          </cell>
          <cell r="DF49">
            <v>0</v>
          </cell>
          <cell r="DG49">
            <v>128617</v>
          </cell>
          <cell r="DH49">
            <v>78.083333333333343</v>
          </cell>
          <cell r="DI49">
            <v>0</v>
          </cell>
          <cell r="DJ49">
            <v>1.07</v>
          </cell>
          <cell r="DK49">
            <v>0</v>
          </cell>
          <cell r="DL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1.0156360164</v>
          </cell>
          <cell r="DS49">
            <v>32287.794815756704</v>
          </cell>
          <cell r="DT49">
            <v>0</v>
          </cell>
          <cell r="DU49">
            <v>32287.794815756704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36608</v>
          </cell>
          <cell r="EB49">
            <v>41756.47</v>
          </cell>
          <cell r="EC49">
            <v>0</v>
          </cell>
          <cell r="ED49">
            <v>0</v>
          </cell>
          <cell r="EE49">
            <v>41756.47</v>
          </cell>
          <cell r="EF49">
            <v>41756.47</v>
          </cell>
          <cell r="EG49">
            <v>0</v>
          </cell>
          <cell r="EI49">
            <v>0</v>
          </cell>
          <cell r="EJ49">
            <v>0</v>
          </cell>
          <cell r="EK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202661.2648157567</v>
          </cell>
          <cell r="EQ49">
            <v>0</v>
          </cell>
          <cell r="ER49">
            <v>202661.2648157567</v>
          </cell>
          <cell r="ES49">
            <v>2139007.2317103609</v>
          </cell>
          <cell r="ET49">
            <v>0</v>
          </cell>
          <cell r="EU49">
            <v>2139007.2317103609</v>
          </cell>
          <cell r="EV49">
            <v>2097250.7617103611</v>
          </cell>
          <cell r="EW49">
            <v>3837.0192316701223</v>
          </cell>
          <cell r="EX49">
            <v>4265</v>
          </cell>
          <cell r="EY49">
            <v>427.98076832987772</v>
          </cell>
          <cell r="EZ49">
            <v>2331177.916666667</v>
          </cell>
          <cell r="FA49">
            <v>233927.15495630587</v>
          </cell>
          <cell r="FB49">
            <v>2372934.3866666667</v>
          </cell>
          <cell r="FC49">
            <v>2334066.1057447908</v>
          </cell>
          <cell r="FD49">
            <v>0</v>
          </cell>
          <cell r="FE49">
            <v>2372934.3866666667</v>
          </cell>
        </row>
        <row r="50">
          <cell r="A50">
            <v>5280</v>
          </cell>
          <cell r="B50">
            <v>8815280</v>
          </cell>
          <cell r="C50">
            <v>1814</v>
          </cell>
          <cell r="D50" t="str">
            <v>GMPS1814</v>
          </cell>
          <cell r="E50" t="str">
            <v>Brinkley Grove Primary School</v>
          </cell>
          <cell r="F50" t="str">
            <v>P</v>
          </cell>
          <cell r="G50" t="str">
            <v>Y</v>
          </cell>
          <cell r="H50">
            <v>10004468</v>
          </cell>
          <cell r="I50" t="str">
            <v/>
          </cell>
          <cell r="K50">
            <v>5280</v>
          </cell>
          <cell r="L50">
            <v>131219</v>
          </cell>
          <cell r="O50">
            <v>7</v>
          </cell>
          <cell r="P50">
            <v>0</v>
          </cell>
          <cell r="Q50">
            <v>0</v>
          </cell>
          <cell r="S50">
            <v>52</v>
          </cell>
          <cell r="T50">
            <v>349</v>
          </cell>
          <cell r="V50">
            <v>401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401</v>
          </cell>
          <cell r="AF50">
            <v>1266398.0999999999</v>
          </cell>
          <cell r="AG50">
            <v>0</v>
          </cell>
          <cell r="AH50">
            <v>0</v>
          </cell>
          <cell r="AI50">
            <v>0</v>
          </cell>
          <cell r="AJ50">
            <v>1266398.0999999999</v>
          </cell>
          <cell r="AK50">
            <v>90.999999999999972</v>
          </cell>
          <cell r="AL50">
            <v>42769.999999999985</v>
          </cell>
          <cell r="AM50">
            <v>0</v>
          </cell>
          <cell r="AN50">
            <v>0</v>
          </cell>
          <cell r="AO50">
            <v>42769.999999999985</v>
          </cell>
          <cell r="AP50">
            <v>100.99999999999991</v>
          </cell>
          <cell r="AQ50">
            <v>59589.999999999949</v>
          </cell>
          <cell r="AR50">
            <v>0</v>
          </cell>
          <cell r="AS50">
            <v>0</v>
          </cell>
          <cell r="AT50">
            <v>59589.999999999949</v>
          </cell>
          <cell r="AU50">
            <v>288.00000000000006</v>
          </cell>
          <cell r="AV50">
            <v>0</v>
          </cell>
          <cell r="AW50">
            <v>14.000000000000011</v>
          </cell>
          <cell r="AX50">
            <v>3080.0000000000023</v>
          </cell>
          <cell r="AY50">
            <v>85.999999999999801</v>
          </cell>
          <cell r="AZ50">
            <v>23219.999999999945</v>
          </cell>
          <cell r="BA50">
            <v>7.0000000000000053</v>
          </cell>
          <cell r="BB50">
            <v>2940.0000000000023</v>
          </cell>
          <cell r="BC50">
            <v>5.0000000000000151</v>
          </cell>
          <cell r="BD50">
            <v>2300.0000000000068</v>
          </cell>
          <cell r="BE50">
            <v>0.99999999999999889</v>
          </cell>
          <cell r="BF50">
            <v>489.99999999999943</v>
          </cell>
          <cell r="BG50">
            <v>0</v>
          </cell>
          <cell r="BH50">
            <v>0</v>
          </cell>
          <cell r="BI50">
            <v>32029.99999999996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32029.99999999996</v>
          </cell>
          <cell r="BZ50">
            <v>134389.99999999991</v>
          </cell>
          <cell r="CA50">
            <v>0</v>
          </cell>
          <cell r="CB50">
            <v>134389.99999999991</v>
          </cell>
          <cell r="CC50">
            <v>113.51384615384615</v>
          </cell>
          <cell r="CD50">
            <v>128270.64615384614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128270.64615384614</v>
          </cell>
          <cell r="CR50">
            <v>3.9400000000000226</v>
          </cell>
          <cell r="CS50">
            <v>3644.5000000000209</v>
          </cell>
          <cell r="CT50">
            <v>0</v>
          </cell>
          <cell r="CU50">
            <v>0</v>
          </cell>
          <cell r="CV50">
            <v>3644.5000000000209</v>
          </cell>
          <cell r="CW50">
            <v>66.641833810888258</v>
          </cell>
          <cell r="CX50">
            <v>37652.636103151868</v>
          </cell>
          <cell r="CY50">
            <v>0</v>
          </cell>
          <cell r="CZ50">
            <v>0</v>
          </cell>
          <cell r="DA50">
            <v>37652.636103151868</v>
          </cell>
          <cell r="DB50">
            <v>1570355.8822569977</v>
          </cell>
          <cell r="DC50">
            <v>0</v>
          </cell>
          <cell r="DD50">
            <v>1570355.8822569977</v>
          </cell>
          <cell r="DE50">
            <v>128617</v>
          </cell>
          <cell r="DF50">
            <v>0</v>
          </cell>
          <cell r="DG50">
            <v>128617</v>
          </cell>
          <cell r="DH50">
            <v>57.285714285714285</v>
          </cell>
          <cell r="DI50">
            <v>0</v>
          </cell>
          <cell r="DJ50">
            <v>0.83799999999999997</v>
          </cell>
          <cell r="DK50">
            <v>0</v>
          </cell>
          <cell r="DL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1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10188.799999999999</v>
          </cell>
          <cell r="EB50">
            <v>10361.77</v>
          </cell>
          <cell r="EC50">
            <v>0</v>
          </cell>
          <cell r="ED50">
            <v>0</v>
          </cell>
          <cell r="EE50">
            <v>10361.77</v>
          </cell>
          <cell r="EF50">
            <v>10361.77</v>
          </cell>
          <cell r="EG50">
            <v>0</v>
          </cell>
          <cell r="EI50">
            <v>0</v>
          </cell>
          <cell r="EJ50">
            <v>0</v>
          </cell>
          <cell r="EK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138978.76999999999</v>
          </cell>
          <cell r="EQ50">
            <v>0</v>
          </cell>
          <cell r="ER50">
            <v>138978.76999999999</v>
          </cell>
          <cell r="ES50">
            <v>1709334.6522569978</v>
          </cell>
          <cell r="ET50">
            <v>0</v>
          </cell>
          <cell r="EU50">
            <v>1709334.6522569978</v>
          </cell>
          <cell r="EV50">
            <v>1698972.8822569977</v>
          </cell>
          <cell r="EW50">
            <v>4236.8401053790467</v>
          </cell>
          <cell r="EX50">
            <v>4265</v>
          </cell>
          <cell r="EY50">
            <v>28.15989462095331</v>
          </cell>
          <cell r="EZ50">
            <v>1710265</v>
          </cell>
          <cell r="FA50">
            <v>11292.117743002251</v>
          </cell>
          <cell r="FB50">
            <v>1720626.77</v>
          </cell>
          <cell r="FC50">
            <v>1702982.0275000001</v>
          </cell>
          <cell r="FD50">
            <v>0</v>
          </cell>
          <cell r="FE50">
            <v>1720626.77</v>
          </cell>
        </row>
        <row r="51">
          <cell r="A51">
            <v>2024</v>
          </cell>
          <cell r="B51">
            <v>8812024</v>
          </cell>
          <cell r="E51" t="str">
            <v>Briscoe Primary School &amp; Nursery Academy</v>
          </cell>
          <cell r="F51" t="str">
            <v>P</v>
          </cell>
          <cell r="G51" t="str">
            <v/>
          </cell>
          <cell r="H51" t="str">
            <v/>
          </cell>
          <cell r="I51" t="str">
            <v>Y</v>
          </cell>
          <cell r="K51">
            <v>2024</v>
          </cell>
          <cell r="L51">
            <v>138404</v>
          </cell>
          <cell r="O51">
            <v>7</v>
          </cell>
          <cell r="P51">
            <v>0</v>
          </cell>
          <cell r="Q51">
            <v>0</v>
          </cell>
          <cell r="S51">
            <v>44</v>
          </cell>
          <cell r="T51">
            <v>260</v>
          </cell>
          <cell r="V51">
            <v>304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304</v>
          </cell>
          <cell r="AF51">
            <v>960062.4</v>
          </cell>
          <cell r="AG51">
            <v>0</v>
          </cell>
          <cell r="AH51">
            <v>0</v>
          </cell>
          <cell r="AI51">
            <v>0</v>
          </cell>
          <cell r="AJ51">
            <v>960062.4</v>
          </cell>
          <cell r="AK51">
            <v>131</v>
          </cell>
          <cell r="AL51">
            <v>61570</v>
          </cell>
          <cell r="AM51">
            <v>0</v>
          </cell>
          <cell r="AN51">
            <v>0</v>
          </cell>
          <cell r="AO51">
            <v>61570</v>
          </cell>
          <cell r="AP51">
            <v>140.00000000000009</v>
          </cell>
          <cell r="AQ51">
            <v>82600.000000000044</v>
          </cell>
          <cell r="AR51">
            <v>0</v>
          </cell>
          <cell r="AS51">
            <v>0</v>
          </cell>
          <cell r="AT51">
            <v>82600.000000000044</v>
          </cell>
          <cell r="AU51">
            <v>22.000000000000004</v>
          </cell>
          <cell r="AV51">
            <v>0</v>
          </cell>
          <cell r="AW51">
            <v>11.000000000000002</v>
          </cell>
          <cell r="AX51">
            <v>2420.0000000000005</v>
          </cell>
          <cell r="AY51">
            <v>66.000000000000085</v>
          </cell>
          <cell r="AZ51">
            <v>17820.000000000022</v>
          </cell>
          <cell r="BA51">
            <v>32.999999999999886</v>
          </cell>
          <cell r="BB51">
            <v>13859.999999999953</v>
          </cell>
          <cell r="BC51">
            <v>79.000000000000142</v>
          </cell>
          <cell r="BD51">
            <v>36340.000000000065</v>
          </cell>
          <cell r="BE51">
            <v>77.000000000000142</v>
          </cell>
          <cell r="BF51">
            <v>37730.000000000073</v>
          </cell>
          <cell r="BG51">
            <v>15.999999999999993</v>
          </cell>
          <cell r="BH51">
            <v>10239.999999999996</v>
          </cell>
          <cell r="BI51">
            <v>118410.0000000001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118410.0000000001</v>
          </cell>
          <cell r="BZ51">
            <v>262580.00000000017</v>
          </cell>
          <cell r="CA51">
            <v>0</v>
          </cell>
          <cell r="CB51">
            <v>262580.00000000017</v>
          </cell>
          <cell r="CC51">
            <v>79.304347826086953</v>
          </cell>
          <cell r="CD51">
            <v>89613.913043478256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89613.913043478256</v>
          </cell>
          <cell r="CR51">
            <v>5.7599999999999909</v>
          </cell>
          <cell r="CS51">
            <v>5327.9999999999918</v>
          </cell>
          <cell r="CT51">
            <v>0</v>
          </cell>
          <cell r="CU51">
            <v>0</v>
          </cell>
          <cell r="CV51">
            <v>5327.9999999999918</v>
          </cell>
          <cell r="CW51">
            <v>23.384615384615376</v>
          </cell>
          <cell r="CX51">
            <v>13212.307692307688</v>
          </cell>
          <cell r="CY51">
            <v>0</v>
          </cell>
          <cell r="CZ51">
            <v>0</v>
          </cell>
          <cell r="DA51">
            <v>13212.307692307688</v>
          </cell>
          <cell r="DB51">
            <v>1330796.6207357862</v>
          </cell>
          <cell r="DC51">
            <v>0</v>
          </cell>
          <cell r="DD51">
            <v>1330796.6207357862</v>
          </cell>
          <cell r="DE51">
            <v>128617</v>
          </cell>
          <cell r="DF51">
            <v>0</v>
          </cell>
          <cell r="DG51">
            <v>128617</v>
          </cell>
          <cell r="DH51">
            <v>43.428571428571431</v>
          </cell>
          <cell r="DI51">
            <v>0</v>
          </cell>
          <cell r="DJ51">
            <v>0.45600000000000002</v>
          </cell>
          <cell r="DK51">
            <v>0</v>
          </cell>
          <cell r="DL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1.0156360164</v>
          </cell>
          <cell r="DS51">
            <v>22819.415308208143</v>
          </cell>
          <cell r="DT51">
            <v>0</v>
          </cell>
          <cell r="DU51">
            <v>22819.415308208143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9219.1</v>
          </cell>
          <cell r="EB51">
            <v>9219.1</v>
          </cell>
          <cell r="EC51">
            <v>0</v>
          </cell>
          <cell r="ED51">
            <v>0</v>
          </cell>
          <cell r="EE51">
            <v>9219.1</v>
          </cell>
          <cell r="EF51">
            <v>9219.1</v>
          </cell>
          <cell r="EG51">
            <v>0</v>
          </cell>
          <cell r="EI51">
            <v>0</v>
          </cell>
          <cell r="EJ51">
            <v>0</v>
          </cell>
          <cell r="EK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160655.51530820815</v>
          </cell>
          <cell r="EQ51">
            <v>0</v>
          </cell>
          <cell r="ER51">
            <v>160655.51530820815</v>
          </cell>
          <cell r="ES51">
            <v>1491452.1360439942</v>
          </cell>
          <cell r="ET51">
            <v>0</v>
          </cell>
          <cell r="EU51">
            <v>1491452.1360439942</v>
          </cell>
          <cell r="EV51">
            <v>1482233.0360439944</v>
          </cell>
          <cell r="EW51">
            <v>4875.7665659341919</v>
          </cell>
          <cell r="EX51">
            <v>4265</v>
          </cell>
          <cell r="EY51">
            <v>0</v>
          </cell>
          <cell r="EZ51">
            <v>1296560</v>
          </cell>
          <cell r="FA51">
            <v>0</v>
          </cell>
          <cell r="FB51">
            <v>1491452.1360439942</v>
          </cell>
          <cell r="FC51">
            <v>1414437.2135856193</v>
          </cell>
          <cell r="FD51">
            <v>0</v>
          </cell>
          <cell r="FE51">
            <v>1491452.1360439942</v>
          </cell>
        </row>
        <row r="52">
          <cell r="A52">
            <v>5252</v>
          </cell>
          <cell r="B52">
            <v>8815252</v>
          </cell>
          <cell r="C52">
            <v>1476</v>
          </cell>
          <cell r="D52" t="str">
            <v>GMPS1476</v>
          </cell>
          <cell r="E52" t="str">
            <v>Broomfield Primary School</v>
          </cell>
          <cell r="F52" t="str">
            <v>P</v>
          </cell>
          <cell r="G52" t="str">
            <v>Y</v>
          </cell>
          <cell r="H52">
            <v>10004733</v>
          </cell>
          <cell r="I52" t="str">
            <v/>
          </cell>
          <cell r="K52">
            <v>5252</v>
          </cell>
          <cell r="L52">
            <v>115292</v>
          </cell>
          <cell r="M52">
            <v>15</v>
          </cell>
          <cell r="O52">
            <v>7</v>
          </cell>
          <cell r="P52">
            <v>0</v>
          </cell>
          <cell r="Q52">
            <v>0</v>
          </cell>
          <cell r="S52">
            <v>66.75</v>
          </cell>
          <cell r="T52">
            <v>300</v>
          </cell>
          <cell r="V52">
            <v>366.75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366.75</v>
          </cell>
          <cell r="AF52">
            <v>1158233.175</v>
          </cell>
          <cell r="AG52">
            <v>0</v>
          </cell>
          <cell r="AH52">
            <v>0</v>
          </cell>
          <cell r="AI52">
            <v>0</v>
          </cell>
          <cell r="AJ52">
            <v>1158233.175</v>
          </cell>
          <cell r="AK52">
            <v>65.564245810055723</v>
          </cell>
          <cell r="AL52">
            <v>30815.195530726189</v>
          </cell>
          <cell r="AM52">
            <v>0</v>
          </cell>
          <cell r="AN52">
            <v>0</v>
          </cell>
          <cell r="AO52">
            <v>30815.195530726189</v>
          </cell>
          <cell r="AP52">
            <v>68.637569832402306</v>
          </cell>
          <cell r="AQ52">
            <v>40496.166201117361</v>
          </cell>
          <cell r="AR52">
            <v>0</v>
          </cell>
          <cell r="AS52">
            <v>0</v>
          </cell>
          <cell r="AT52">
            <v>40496.166201117361</v>
          </cell>
          <cell r="AU52">
            <v>331.91899441340786</v>
          </cell>
          <cell r="AV52">
            <v>0</v>
          </cell>
          <cell r="AW52">
            <v>27.659916201117309</v>
          </cell>
          <cell r="AX52">
            <v>6085.1815642458077</v>
          </cell>
          <cell r="AY52">
            <v>1.0244413407821249</v>
          </cell>
          <cell r="AZ52">
            <v>276.59916201117375</v>
          </cell>
          <cell r="BA52">
            <v>5.1222067039106234</v>
          </cell>
          <cell r="BB52">
            <v>2151.326815642462</v>
          </cell>
          <cell r="BC52">
            <v>1.0244413407821249</v>
          </cell>
          <cell r="BD52">
            <v>471.24301675977745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8984.3505586592219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8984.3505586592219</v>
          </cell>
          <cell r="BZ52">
            <v>80295.712290502779</v>
          </cell>
          <cell r="CA52">
            <v>0</v>
          </cell>
          <cell r="CB52">
            <v>80295.712290502779</v>
          </cell>
          <cell r="CC52">
            <v>105.37220149253731</v>
          </cell>
          <cell r="CD52">
            <v>119070.58768656716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119070.58768656716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19.559999999999988</v>
          </cell>
          <cell r="CX52">
            <v>11051.399999999992</v>
          </cell>
          <cell r="CY52">
            <v>0</v>
          </cell>
          <cell r="CZ52">
            <v>0</v>
          </cell>
          <cell r="DA52">
            <v>11051.399999999992</v>
          </cell>
          <cell r="DB52">
            <v>1368650.8749770699</v>
          </cell>
          <cell r="DC52">
            <v>0</v>
          </cell>
          <cell r="DD52">
            <v>1368650.8749770699</v>
          </cell>
          <cell r="DE52">
            <v>128617</v>
          </cell>
          <cell r="DF52">
            <v>0</v>
          </cell>
          <cell r="DG52">
            <v>128617</v>
          </cell>
          <cell r="DH52">
            <v>52.392857142857146</v>
          </cell>
          <cell r="DI52">
            <v>0</v>
          </cell>
          <cell r="DJ52">
            <v>1.395</v>
          </cell>
          <cell r="DK52">
            <v>0</v>
          </cell>
          <cell r="DL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1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5222.3999999999996</v>
          </cell>
          <cell r="EB52">
            <v>5304</v>
          </cell>
          <cell r="EC52">
            <v>3635.1999999999989</v>
          </cell>
          <cell r="ED52">
            <v>1493.92</v>
          </cell>
          <cell r="EE52">
            <v>10433.119999999999</v>
          </cell>
          <cell r="EF52">
            <v>10433.119999999999</v>
          </cell>
          <cell r="EG52">
            <v>0</v>
          </cell>
          <cell r="EI52">
            <v>0</v>
          </cell>
          <cell r="EJ52">
            <v>0</v>
          </cell>
          <cell r="EK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139050.12</v>
          </cell>
          <cell r="EQ52">
            <v>0</v>
          </cell>
          <cell r="ER52">
            <v>139050.12</v>
          </cell>
          <cell r="ES52">
            <v>1507700.99497707</v>
          </cell>
          <cell r="ET52">
            <v>0</v>
          </cell>
          <cell r="EU52">
            <v>1507700.99497707</v>
          </cell>
          <cell r="EV52">
            <v>1497267.8749770699</v>
          </cell>
          <cell r="EW52">
            <v>4082.5299931208451</v>
          </cell>
          <cell r="EX52">
            <v>4265</v>
          </cell>
          <cell r="EY52">
            <v>182.47000687915488</v>
          </cell>
          <cell r="EZ52">
            <v>1564188.75</v>
          </cell>
          <cell r="FA52">
            <v>66920.875022930093</v>
          </cell>
          <cell r="FB52">
            <v>1574621.87</v>
          </cell>
          <cell r="FC52">
            <v>1544187.2752751964</v>
          </cell>
          <cell r="FD52">
            <v>0</v>
          </cell>
          <cell r="FE52">
            <v>1574621.87</v>
          </cell>
        </row>
        <row r="53">
          <cell r="A53">
            <v>2069</v>
          </cell>
          <cell r="B53">
            <v>8812069</v>
          </cell>
          <cell r="C53">
            <v>4856</v>
          </cell>
          <cell r="D53" t="str">
            <v>RB054856</v>
          </cell>
          <cell r="E53" t="str">
            <v>Broomgrove Infant School</v>
          </cell>
          <cell r="F53" t="str">
            <v>P</v>
          </cell>
          <cell r="G53" t="str">
            <v>Y</v>
          </cell>
          <cell r="H53">
            <v>10041500</v>
          </cell>
          <cell r="I53" t="str">
            <v/>
          </cell>
          <cell r="K53">
            <v>2069</v>
          </cell>
          <cell r="L53">
            <v>114756</v>
          </cell>
          <cell r="O53">
            <v>3</v>
          </cell>
          <cell r="P53">
            <v>0</v>
          </cell>
          <cell r="Q53">
            <v>0</v>
          </cell>
          <cell r="S53">
            <v>59</v>
          </cell>
          <cell r="T53">
            <v>108</v>
          </cell>
          <cell r="V53">
            <v>167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167</v>
          </cell>
          <cell r="AF53">
            <v>527402.69999999995</v>
          </cell>
          <cell r="AG53">
            <v>0</v>
          </cell>
          <cell r="AH53">
            <v>0</v>
          </cell>
          <cell r="AI53">
            <v>0</v>
          </cell>
          <cell r="AJ53">
            <v>527402.69999999995</v>
          </cell>
          <cell r="AK53">
            <v>28.000000000000064</v>
          </cell>
          <cell r="AL53">
            <v>13160.000000000031</v>
          </cell>
          <cell r="AM53">
            <v>0</v>
          </cell>
          <cell r="AN53">
            <v>0</v>
          </cell>
          <cell r="AO53">
            <v>13160.000000000031</v>
          </cell>
          <cell r="AP53">
            <v>28.999999999999929</v>
          </cell>
          <cell r="AQ53">
            <v>17109.999999999956</v>
          </cell>
          <cell r="AR53">
            <v>0</v>
          </cell>
          <cell r="AS53">
            <v>0</v>
          </cell>
          <cell r="AT53">
            <v>17109.999999999956</v>
          </cell>
          <cell r="AU53">
            <v>152.00000000000003</v>
          </cell>
          <cell r="AV53">
            <v>0</v>
          </cell>
          <cell r="AW53">
            <v>7.0000000000000062</v>
          </cell>
          <cell r="AX53">
            <v>1540.0000000000014</v>
          </cell>
          <cell r="AY53">
            <v>1.9999999999999973</v>
          </cell>
          <cell r="AZ53">
            <v>539.99999999999932</v>
          </cell>
          <cell r="BA53">
            <v>3.9999999999999947</v>
          </cell>
          <cell r="BB53">
            <v>1679.9999999999977</v>
          </cell>
          <cell r="BC53">
            <v>1.9999999999999973</v>
          </cell>
          <cell r="BD53">
            <v>919.99999999999875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4679.9999999999973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4679.9999999999973</v>
          </cell>
          <cell r="BZ53">
            <v>34949.999999999985</v>
          </cell>
          <cell r="CA53">
            <v>0</v>
          </cell>
          <cell r="CB53">
            <v>34949.999999999985</v>
          </cell>
          <cell r="CC53">
            <v>40.850690395826945</v>
          </cell>
          <cell r="CD53">
            <v>46161.280147284444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46161.280147284444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9.2777777777777857</v>
          </cell>
          <cell r="CX53">
            <v>5241.9444444444489</v>
          </cell>
          <cell r="CY53">
            <v>0</v>
          </cell>
          <cell r="CZ53">
            <v>0</v>
          </cell>
          <cell r="DA53">
            <v>5241.9444444444489</v>
          </cell>
          <cell r="DB53">
            <v>613755.92459172895</v>
          </cell>
          <cell r="DC53">
            <v>0</v>
          </cell>
          <cell r="DD53">
            <v>613755.92459172895</v>
          </cell>
          <cell r="DE53">
            <v>128617</v>
          </cell>
          <cell r="DF53">
            <v>0</v>
          </cell>
          <cell r="DG53">
            <v>128617</v>
          </cell>
          <cell r="DH53">
            <v>55.666666666666664</v>
          </cell>
          <cell r="DI53">
            <v>0</v>
          </cell>
          <cell r="DJ53">
            <v>1.022</v>
          </cell>
          <cell r="DK53">
            <v>0</v>
          </cell>
          <cell r="DL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1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16591.75</v>
          </cell>
          <cell r="EB53">
            <v>18289.169999999998</v>
          </cell>
          <cell r="EC53">
            <v>0</v>
          </cell>
          <cell r="ED53">
            <v>0</v>
          </cell>
          <cell r="EE53">
            <v>18289.169999999998</v>
          </cell>
          <cell r="EF53">
            <v>18289.169999999998</v>
          </cell>
          <cell r="EG53">
            <v>0</v>
          </cell>
          <cell r="EI53">
            <v>0</v>
          </cell>
          <cell r="EJ53">
            <v>0</v>
          </cell>
          <cell r="EK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146906.16999999998</v>
          </cell>
          <cell r="EQ53">
            <v>0</v>
          </cell>
          <cell r="ER53">
            <v>146906.16999999998</v>
          </cell>
          <cell r="ES53">
            <v>760662.09459172888</v>
          </cell>
          <cell r="ET53">
            <v>0</v>
          </cell>
          <cell r="EU53">
            <v>760662.09459172888</v>
          </cell>
          <cell r="EV53">
            <v>742372.92459172895</v>
          </cell>
          <cell r="EW53">
            <v>4445.3468538426887</v>
          </cell>
          <cell r="EX53">
            <v>4265</v>
          </cell>
          <cell r="EY53">
            <v>0</v>
          </cell>
          <cell r="EZ53">
            <v>712255</v>
          </cell>
          <cell r="FA53">
            <v>0</v>
          </cell>
          <cell r="FB53">
            <v>760662.09459172888</v>
          </cell>
          <cell r="FC53">
            <v>756471.22523703333</v>
          </cell>
          <cell r="FD53">
            <v>0</v>
          </cell>
          <cell r="FE53">
            <v>760662.09459172888</v>
          </cell>
        </row>
        <row r="54">
          <cell r="A54">
            <v>2073</v>
          </cell>
          <cell r="B54">
            <v>8812073</v>
          </cell>
          <cell r="C54">
            <v>4854</v>
          </cell>
          <cell r="D54" t="str">
            <v>RB054854</v>
          </cell>
          <cell r="E54" t="str">
            <v>Broomgrove Junior School</v>
          </cell>
          <cell r="F54" t="str">
            <v>P</v>
          </cell>
          <cell r="G54" t="str">
            <v>Y</v>
          </cell>
          <cell r="H54">
            <v>10041506</v>
          </cell>
          <cell r="I54" t="str">
            <v/>
          </cell>
          <cell r="K54">
            <v>2073</v>
          </cell>
          <cell r="L54">
            <v>114759</v>
          </cell>
          <cell r="O54">
            <v>4</v>
          </cell>
          <cell r="P54">
            <v>0</v>
          </cell>
          <cell r="Q54">
            <v>0</v>
          </cell>
          <cell r="S54">
            <v>0</v>
          </cell>
          <cell r="T54">
            <v>223</v>
          </cell>
          <cell r="V54">
            <v>223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223</v>
          </cell>
          <cell r="AF54">
            <v>704256.29999999993</v>
          </cell>
          <cell r="AG54">
            <v>0</v>
          </cell>
          <cell r="AH54">
            <v>0</v>
          </cell>
          <cell r="AI54">
            <v>0</v>
          </cell>
          <cell r="AJ54">
            <v>704256.29999999993</v>
          </cell>
          <cell r="AK54">
            <v>37.999999999999957</v>
          </cell>
          <cell r="AL54">
            <v>17859.999999999978</v>
          </cell>
          <cell r="AM54">
            <v>0</v>
          </cell>
          <cell r="AN54">
            <v>0</v>
          </cell>
          <cell r="AO54">
            <v>17859.999999999978</v>
          </cell>
          <cell r="AP54">
            <v>44.000000000000057</v>
          </cell>
          <cell r="AQ54">
            <v>25960.000000000033</v>
          </cell>
          <cell r="AR54">
            <v>0</v>
          </cell>
          <cell r="AS54">
            <v>0</v>
          </cell>
          <cell r="AT54">
            <v>25960.000000000033</v>
          </cell>
          <cell r="AU54">
            <v>207.86425339366511</v>
          </cell>
          <cell r="AV54">
            <v>0</v>
          </cell>
          <cell r="AW54">
            <v>5.0452488687782866</v>
          </cell>
          <cell r="AX54">
            <v>1109.954751131223</v>
          </cell>
          <cell r="AY54">
            <v>5.0452488687782866</v>
          </cell>
          <cell r="AZ54">
            <v>1362.2171945701373</v>
          </cell>
          <cell r="BA54">
            <v>1.0090497737556552</v>
          </cell>
          <cell r="BB54">
            <v>423.80090497737518</v>
          </cell>
          <cell r="BC54">
            <v>3.0271493212669767</v>
          </cell>
          <cell r="BD54">
            <v>1392.4886877828092</v>
          </cell>
          <cell r="BE54">
            <v>1.0090497737556552</v>
          </cell>
          <cell r="BF54">
            <v>494.43438914027104</v>
          </cell>
          <cell r="BG54">
            <v>0</v>
          </cell>
          <cell r="BH54">
            <v>0</v>
          </cell>
          <cell r="BI54">
            <v>4782.8959276018159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4782.8959276018159</v>
          </cell>
          <cell r="BZ54">
            <v>48602.895927601829</v>
          </cell>
          <cell r="CA54">
            <v>0</v>
          </cell>
          <cell r="CB54">
            <v>48602.895927601829</v>
          </cell>
          <cell r="CC54">
            <v>48.80243161094225</v>
          </cell>
          <cell r="CD54">
            <v>55146.747720364743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55146.747720364743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4.9999999999999938</v>
          </cell>
          <cell r="CX54">
            <v>2824.9999999999964</v>
          </cell>
          <cell r="CY54">
            <v>0</v>
          </cell>
          <cell r="CZ54">
            <v>0</v>
          </cell>
          <cell r="DA54">
            <v>2824.9999999999964</v>
          </cell>
          <cell r="DB54">
            <v>810830.94364796649</v>
          </cell>
          <cell r="DC54">
            <v>0</v>
          </cell>
          <cell r="DD54">
            <v>810830.94364796649</v>
          </cell>
          <cell r="DE54">
            <v>128617</v>
          </cell>
          <cell r="DF54">
            <v>0</v>
          </cell>
          <cell r="DG54">
            <v>128617</v>
          </cell>
          <cell r="DH54">
            <v>55.75</v>
          </cell>
          <cell r="DI54">
            <v>0</v>
          </cell>
          <cell r="DJ54">
            <v>1.0029999999999999</v>
          </cell>
          <cell r="DK54">
            <v>0</v>
          </cell>
          <cell r="DL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1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20334.25</v>
          </cell>
          <cell r="EB54">
            <v>21690.17</v>
          </cell>
          <cell r="EC54">
            <v>0</v>
          </cell>
          <cell r="ED54">
            <v>0</v>
          </cell>
          <cell r="EE54">
            <v>21690.17</v>
          </cell>
          <cell r="EF54">
            <v>21690.17</v>
          </cell>
          <cell r="EG54">
            <v>0</v>
          </cell>
          <cell r="EI54">
            <v>0</v>
          </cell>
          <cell r="EJ54">
            <v>0</v>
          </cell>
          <cell r="EK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150307.16999999998</v>
          </cell>
          <cell r="EQ54">
            <v>0</v>
          </cell>
          <cell r="ER54">
            <v>150307.16999999998</v>
          </cell>
          <cell r="ES54">
            <v>961138.11364796641</v>
          </cell>
          <cell r="ET54">
            <v>0</v>
          </cell>
          <cell r="EU54">
            <v>961138.11364796641</v>
          </cell>
          <cell r="EV54">
            <v>939447.94364796649</v>
          </cell>
          <cell r="EW54">
            <v>4212.771047748729</v>
          </cell>
          <cell r="EX54">
            <v>4265</v>
          </cell>
          <cell r="EY54">
            <v>52.228952251271039</v>
          </cell>
          <cell r="EZ54">
            <v>951095</v>
          </cell>
          <cell r="FA54">
            <v>11647.056352033513</v>
          </cell>
          <cell r="FB54">
            <v>972785.16999999993</v>
          </cell>
          <cell r="FC54">
            <v>949845.97021428565</v>
          </cell>
          <cell r="FD54">
            <v>0</v>
          </cell>
          <cell r="FE54">
            <v>972785.16999999993</v>
          </cell>
        </row>
        <row r="55">
          <cell r="A55">
            <v>2973</v>
          </cell>
          <cell r="B55">
            <v>8812973</v>
          </cell>
          <cell r="E55" t="str">
            <v>Buckhurst Hill Community Primary School</v>
          </cell>
          <cell r="F55" t="str">
            <v>P</v>
          </cell>
          <cell r="G55" t="str">
            <v/>
          </cell>
          <cell r="H55" t="str">
            <v/>
          </cell>
          <cell r="I55" t="str">
            <v>Y</v>
          </cell>
          <cell r="K55">
            <v>2973</v>
          </cell>
          <cell r="L55">
            <v>147561</v>
          </cell>
          <cell r="O55">
            <v>7</v>
          </cell>
          <cell r="P55">
            <v>0</v>
          </cell>
          <cell r="Q55">
            <v>0</v>
          </cell>
          <cell r="S55">
            <v>60</v>
          </cell>
          <cell r="T55">
            <v>328</v>
          </cell>
          <cell r="V55">
            <v>388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388</v>
          </cell>
          <cell r="AF55">
            <v>1225342.8</v>
          </cell>
          <cell r="AG55">
            <v>0</v>
          </cell>
          <cell r="AH55">
            <v>0</v>
          </cell>
          <cell r="AI55">
            <v>0</v>
          </cell>
          <cell r="AJ55">
            <v>1225342.8</v>
          </cell>
          <cell r="AK55">
            <v>50.999999999999936</v>
          </cell>
          <cell r="AL55">
            <v>23969.999999999971</v>
          </cell>
          <cell r="AM55">
            <v>0</v>
          </cell>
          <cell r="AN55">
            <v>0</v>
          </cell>
          <cell r="AO55">
            <v>23969.999999999971</v>
          </cell>
          <cell r="AP55">
            <v>54.000000000000085</v>
          </cell>
          <cell r="AQ55">
            <v>31860.000000000051</v>
          </cell>
          <cell r="AR55">
            <v>0</v>
          </cell>
          <cell r="AS55">
            <v>0</v>
          </cell>
          <cell r="AT55">
            <v>31860.000000000051</v>
          </cell>
          <cell r="AU55">
            <v>377.97416020671824</v>
          </cell>
          <cell r="AV55">
            <v>0</v>
          </cell>
          <cell r="AW55">
            <v>1.0025839793281635</v>
          </cell>
          <cell r="AX55">
            <v>220.56847545219597</v>
          </cell>
          <cell r="AY55">
            <v>6.0155038759689736</v>
          </cell>
          <cell r="AZ55">
            <v>1624.1860465116229</v>
          </cell>
          <cell r="BA55">
            <v>0</v>
          </cell>
          <cell r="BB55">
            <v>0</v>
          </cell>
          <cell r="BC55">
            <v>3.0077519379844944</v>
          </cell>
          <cell r="BD55">
            <v>1383.5658914728674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3228.3204134366861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3228.3204134366861</v>
          </cell>
          <cell r="BZ55">
            <v>59058.320413436712</v>
          </cell>
          <cell r="CA55">
            <v>0</v>
          </cell>
          <cell r="CB55">
            <v>59058.320413436712</v>
          </cell>
          <cell r="CC55">
            <v>88.065789473684205</v>
          </cell>
          <cell r="CD55">
            <v>99514.342105263146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99514.342105263146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70.975609756097683</v>
          </cell>
          <cell r="CX55">
            <v>40101.219512195188</v>
          </cell>
          <cell r="CY55">
            <v>0</v>
          </cell>
          <cell r="CZ55">
            <v>0</v>
          </cell>
          <cell r="DA55">
            <v>40101.219512195188</v>
          </cell>
          <cell r="DB55">
            <v>1424016.682030895</v>
          </cell>
          <cell r="DC55">
            <v>0</v>
          </cell>
          <cell r="DD55">
            <v>1424016.682030895</v>
          </cell>
          <cell r="DE55">
            <v>128617</v>
          </cell>
          <cell r="DF55">
            <v>0</v>
          </cell>
          <cell r="DG55">
            <v>128617</v>
          </cell>
          <cell r="DH55">
            <v>55.428571428571431</v>
          </cell>
          <cell r="DI55">
            <v>0</v>
          </cell>
          <cell r="DJ55">
            <v>1.0580000000000001</v>
          </cell>
          <cell r="DK55">
            <v>0</v>
          </cell>
          <cell r="DL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1.0156360164</v>
          </cell>
          <cell r="DS55">
            <v>24277.005715427473</v>
          </cell>
          <cell r="DT55">
            <v>0</v>
          </cell>
          <cell r="DU55">
            <v>24277.005715427473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9021.6</v>
          </cell>
          <cell r="EB55">
            <v>9021.6</v>
          </cell>
          <cell r="EC55">
            <v>0</v>
          </cell>
          <cell r="ED55">
            <v>0</v>
          </cell>
          <cell r="EE55">
            <v>9021.6</v>
          </cell>
          <cell r="EF55">
            <v>9021.6</v>
          </cell>
          <cell r="EG55">
            <v>0</v>
          </cell>
          <cell r="EI55">
            <v>0</v>
          </cell>
          <cell r="EJ55">
            <v>0</v>
          </cell>
          <cell r="EK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161915.60571542749</v>
          </cell>
          <cell r="EQ55">
            <v>0</v>
          </cell>
          <cell r="ER55">
            <v>161915.60571542749</v>
          </cell>
          <cell r="ES55">
            <v>1585932.2877463226</v>
          </cell>
          <cell r="ET55">
            <v>0</v>
          </cell>
          <cell r="EU55">
            <v>1585932.2877463226</v>
          </cell>
          <cell r="EV55">
            <v>1576910.6877463225</v>
          </cell>
          <cell r="EW55">
            <v>4064.2028034699033</v>
          </cell>
          <cell r="EX55">
            <v>4265</v>
          </cell>
          <cell r="EY55">
            <v>200.7971965300967</v>
          </cell>
          <cell r="EZ55">
            <v>1654820</v>
          </cell>
          <cell r="FA55">
            <v>77909.312253677519</v>
          </cell>
          <cell r="FB55">
            <v>1663841.6</v>
          </cell>
          <cell r="FC55">
            <v>1649505.136321319</v>
          </cell>
          <cell r="FD55">
            <v>0</v>
          </cell>
          <cell r="FE55">
            <v>1663841.6</v>
          </cell>
        </row>
        <row r="56">
          <cell r="A56">
            <v>3008</v>
          </cell>
          <cell r="B56">
            <v>8813008</v>
          </cell>
          <cell r="C56">
            <v>1496</v>
          </cell>
          <cell r="D56" t="str">
            <v>RB051496</v>
          </cell>
          <cell r="E56" t="str">
            <v>St Andrew's Bulmer Church of England Voluntary Controlled Primary School</v>
          </cell>
          <cell r="F56" t="str">
            <v>P</v>
          </cell>
          <cell r="G56" t="str">
            <v>Y</v>
          </cell>
          <cell r="H56">
            <v>10032409</v>
          </cell>
          <cell r="I56" t="str">
            <v/>
          </cell>
          <cell r="K56">
            <v>3008</v>
          </cell>
          <cell r="L56">
            <v>115067</v>
          </cell>
          <cell r="O56">
            <v>7</v>
          </cell>
          <cell r="P56">
            <v>0</v>
          </cell>
          <cell r="Q56">
            <v>0</v>
          </cell>
          <cell r="S56">
            <v>11</v>
          </cell>
          <cell r="T56">
            <v>64</v>
          </cell>
          <cell r="V56">
            <v>75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75</v>
          </cell>
          <cell r="AF56">
            <v>236857.5</v>
          </cell>
          <cell r="AG56">
            <v>0</v>
          </cell>
          <cell r="AH56">
            <v>0</v>
          </cell>
          <cell r="AI56">
            <v>0</v>
          </cell>
          <cell r="AJ56">
            <v>236857.5</v>
          </cell>
          <cell r="AK56">
            <v>11.000000000000025</v>
          </cell>
          <cell r="AL56">
            <v>5170.0000000000118</v>
          </cell>
          <cell r="AM56">
            <v>0</v>
          </cell>
          <cell r="AN56">
            <v>0</v>
          </cell>
          <cell r="AO56">
            <v>5170.0000000000118</v>
          </cell>
          <cell r="AP56">
            <v>11.000000000000025</v>
          </cell>
          <cell r="AQ56">
            <v>6490.0000000000146</v>
          </cell>
          <cell r="AR56">
            <v>0</v>
          </cell>
          <cell r="AS56">
            <v>0</v>
          </cell>
          <cell r="AT56">
            <v>6490.0000000000146</v>
          </cell>
          <cell r="AU56">
            <v>68.000000000000028</v>
          </cell>
          <cell r="AV56">
            <v>0</v>
          </cell>
          <cell r="AW56">
            <v>6.9999999999999973</v>
          </cell>
          <cell r="AX56">
            <v>1539.9999999999993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1539.9999999999993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1539.9999999999993</v>
          </cell>
          <cell r="BZ56">
            <v>13200.000000000025</v>
          </cell>
          <cell r="CA56">
            <v>0</v>
          </cell>
          <cell r="CB56">
            <v>13200.000000000025</v>
          </cell>
          <cell r="CC56">
            <v>18.14516129032258</v>
          </cell>
          <cell r="CD56">
            <v>20504.032258064515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20504.032258064515</v>
          </cell>
          <cell r="CR56">
            <v>5.4999999999999751</v>
          </cell>
          <cell r="CS56">
            <v>5087.4999999999773</v>
          </cell>
          <cell r="CT56">
            <v>0</v>
          </cell>
          <cell r="CU56">
            <v>0</v>
          </cell>
          <cell r="CV56">
            <v>5087.4999999999773</v>
          </cell>
          <cell r="CW56">
            <v>1.171875</v>
          </cell>
          <cell r="CX56">
            <v>662.109375</v>
          </cell>
          <cell r="CY56">
            <v>0</v>
          </cell>
          <cell r="CZ56">
            <v>0</v>
          </cell>
          <cell r="DA56">
            <v>662.109375</v>
          </cell>
          <cell r="DB56">
            <v>276311.14163306449</v>
          </cell>
          <cell r="DC56">
            <v>0</v>
          </cell>
          <cell r="DD56">
            <v>276311.14163306449</v>
          </cell>
          <cell r="DE56">
            <v>128617</v>
          </cell>
          <cell r="DF56">
            <v>0</v>
          </cell>
          <cell r="DG56">
            <v>128617</v>
          </cell>
          <cell r="DH56">
            <v>10.714285714285714</v>
          </cell>
          <cell r="DI56">
            <v>0.99866488651535379</v>
          </cell>
          <cell r="DJ56">
            <v>2.4670000000000001</v>
          </cell>
          <cell r="DK56">
            <v>0</v>
          </cell>
          <cell r="DL56">
            <v>1</v>
          </cell>
          <cell r="DO56">
            <v>54926.56875834446</v>
          </cell>
          <cell r="DP56">
            <v>0</v>
          </cell>
          <cell r="DQ56">
            <v>54926.56875834446</v>
          </cell>
          <cell r="DR56">
            <v>1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8491.2999999999993</v>
          </cell>
          <cell r="EB56">
            <v>8491.2999999999993</v>
          </cell>
          <cell r="EC56">
            <v>-3376.5499999999993</v>
          </cell>
          <cell r="ED56">
            <v>-3376.5499999999993</v>
          </cell>
          <cell r="EE56">
            <v>1738.2000000000007</v>
          </cell>
          <cell r="EF56">
            <v>1738.2000000000007</v>
          </cell>
          <cell r="EG56">
            <v>0</v>
          </cell>
          <cell r="EI56">
            <v>0</v>
          </cell>
          <cell r="EJ56">
            <v>0</v>
          </cell>
          <cell r="EK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185281.76875834446</v>
          </cell>
          <cell r="EQ56">
            <v>0</v>
          </cell>
          <cell r="ER56">
            <v>185281.76875834446</v>
          </cell>
          <cell r="ES56">
            <v>461592.91039140895</v>
          </cell>
          <cell r="ET56">
            <v>0</v>
          </cell>
          <cell r="EU56">
            <v>461592.91039140895</v>
          </cell>
          <cell r="EV56">
            <v>459854.71039140894</v>
          </cell>
          <cell r="EW56">
            <v>6131.3961385521188</v>
          </cell>
          <cell r="EX56">
            <v>4265</v>
          </cell>
          <cell r="EY56">
            <v>0</v>
          </cell>
          <cell r="EZ56">
            <v>319875</v>
          </cell>
          <cell r="FA56">
            <v>0</v>
          </cell>
          <cell r="FB56">
            <v>461592.91039140895</v>
          </cell>
          <cell r="FC56">
            <v>414242.14497630193</v>
          </cell>
          <cell r="FD56">
            <v>0</v>
          </cell>
          <cell r="FE56">
            <v>461592.91039140895</v>
          </cell>
        </row>
        <row r="57">
          <cell r="A57">
            <v>2310</v>
          </cell>
          <cell r="B57">
            <v>8812310</v>
          </cell>
          <cell r="C57">
            <v>1504</v>
          </cell>
          <cell r="D57" t="str">
            <v>RB051504</v>
          </cell>
          <cell r="E57" t="str">
            <v>Burnham-on-Crouch Primary School</v>
          </cell>
          <cell r="F57" t="str">
            <v>P</v>
          </cell>
          <cell r="G57" t="str">
            <v>Y</v>
          </cell>
          <cell r="H57">
            <v>10004918</v>
          </cell>
          <cell r="I57" t="str">
            <v/>
          </cell>
          <cell r="K57">
            <v>2310</v>
          </cell>
          <cell r="L57">
            <v>114821</v>
          </cell>
          <cell r="O57">
            <v>7</v>
          </cell>
          <cell r="P57">
            <v>0</v>
          </cell>
          <cell r="Q57">
            <v>0</v>
          </cell>
          <cell r="S57">
            <v>60</v>
          </cell>
          <cell r="T57">
            <v>361</v>
          </cell>
          <cell r="V57">
            <v>421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421</v>
          </cell>
          <cell r="AF57">
            <v>1329560.0999999999</v>
          </cell>
          <cell r="AG57">
            <v>0</v>
          </cell>
          <cell r="AH57">
            <v>0</v>
          </cell>
          <cell r="AI57">
            <v>0</v>
          </cell>
          <cell r="AJ57">
            <v>1329560.0999999999</v>
          </cell>
          <cell r="AK57">
            <v>81.999999999999929</v>
          </cell>
          <cell r="AL57">
            <v>38539.999999999964</v>
          </cell>
          <cell r="AM57">
            <v>0</v>
          </cell>
          <cell r="AN57">
            <v>0</v>
          </cell>
          <cell r="AO57">
            <v>38539.999999999964</v>
          </cell>
          <cell r="AP57">
            <v>88.999999999999886</v>
          </cell>
          <cell r="AQ57">
            <v>52509.999999999935</v>
          </cell>
          <cell r="AR57">
            <v>0</v>
          </cell>
          <cell r="AS57">
            <v>0</v>
          </cell>
          <cell r="AT57">
            <v>52509.999999999935</v>
          </cell>
          <cell r="AU57">
            <v>346.00000000000006</v>
          </cell>
          <cell r="AV57">
            <v>0</v>
          </cell>
          <cell r="AW57">
            <v>20.000000000000004</v>
          </cell>
          <cell r="AX57">
            <v>4400.0000000000009</v>
          </cell>
          <cell r="AY57">
            <v>54.000000000000099</v>
          </cell>
          <cell r="AZ57">
            <v>14580.000000000027</v>
          </cell>
          <cell r="BA57">
            <v>0.99999999999999822</v>
          </cell>
          <cell r="BB57">
            <v>419.99999999999926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19400.000000000029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19400.000000000029</v>
          </cell>
          <cell r="BZ57">
            <v>110449.99999999993</v>
          </cell>
          <cell r="CA57">
            <v>0</v>
          </cell>
          <cell r="CB57">
            <v>110449.99999999993</v>
          </cell>
          <cell r="CC57">
            <v>78.713881019830026</v>
          </cell>
          <cell r="CD57">
            <v>88946.685552407929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88946.685552407929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3.4986149584487514</v>
          </cell>
          <cell r="CX57">
            <v>1976.7174515235445</v>
          </cell>
          <cell r="CY57">
            <v>0</v>
          </cell>
          <cell r="CZ57">
            <v>0</v>
          </cell>
          <cell r="DA57">
            <v>1976.7174515235445</v>
          </cell>
          <cell r="DB57">
            <v>1530933.5030039314</v>
          </cell>
          <cell r="DC57">
            <v>0</v>
          </cell>
          <cell r="DD57">
            <v>1530933.5030039314</v>
          </cell>
          <cell r="DE57">
            <v>128617</v>
          </cell>
          <cell r="DF57">
            <v>0</v>
          </cell>
          <cell r="DG57">
            <v>128617</v>
          </cell>
          <cell r="DH57">
            <v>60.142857142857146</v>
          </cell>
          <cell r="DI57">
            <v>0</v>
          </cell>
          <cell r="DJ57">
            <v>0.89900000000000002</v>
          </cell>
          <cell r="DK57">
            <v>0</v>
          </cell>
          <cell r="DL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1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38912</v>
          </cell>
          <cell r="EB57">
            <v>39520</v>
          </cell>
          <cell r="EC57">
            <v>0</v>
          </cell>
          <cell r="ED57">
            <v>0</v>
          </cell>
          <cell r="EE57">
            <v>39520</v>
          </cell>
          <cell r="EF57">
            <v>39520</v>
          </cell>
          <cell r="EG57">
            <v>0</v>
          </cell>
          <cell r="EI57">
            <v>0</v>
          </cell>
          <cell r="EJ57">
            <v>0</v>
          </cell>
          <cell r="EK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168137</v>
          </cell>
          <cell r="EQ57">
            <v>0</v>
          </cell>
          <cell r="ER57">
            <v>168137</v>
          </cell>
          <cell r="ES57">
            <v>1699070.5030039314</v>
          </cell>
          <cell r="ET57">
            <v>0</v>
          </cell>
          <cell r="EU57">
            <v>1699070.5030039314</v>
          </cell>
          <cell r="EV57">
            <v>1659550.5030039314</v>
          </cell>
          <cell r="EW57">
            <v>3941.9251852824973</v>
          </cell>
          <cell r="EX57">
            <v>4265</v>
          </cell>
          <cell r="EY57">
            <v>323.0748147175027</v>
          </cell>
          <cell r="EZ57">
            <v>1795565</v>
          </cell>
          <cell r="FA57">
            <v>136014.49699606863</v>
          </cell>
          <cell r="FB57">
            <v>1835085</v>
          </cell>
          <cell r="FC57">
            <v>1807455.8150000002</v>
          </cell>
          <cell r="FD57">
            <v>0</v>
          </cell>
          <cell r="FE57">
            <v>1835085</v>
          </cell>
        </row>
        <row r="58">
          <cell r="A58">
            <v>2085</v>
          </cell>
          <cell r="B58">
            <v>8812085</v>
          </cell>
          <cell r="E58" t="str">
            <v>Burrsville Infant Academy</v>
          </cell>
          <cell r="F58" t="str">
            <v>P</v>
          </cell>
          <cell r="G58" t="str">
            <v/>
          </cell>
          <cell r="H58" t="str">
            <v/>
          </cell>
          <cell r="I58" t="str">
            <v>Y</v>
          </cell>
          <cell r="K58">
            <v>2085</v>
          </cell>
          <cell r="L58">
            <v>139808</v>
          </cell>
          <cell r="O58">
            <v>3</v>
          </cell>
          <cell r="P58">
            <v>0</v>
          </cell>
          <cell r="Q58">
            <v>0</v>
          </cell>
          <cell r="S58">
            <v>60</v>
          </cell>
          <cell r="T58">
            <v>120</v>
          </cell>
          <cell r="V58">
            <v>180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180</v>
          </cell>
          <cell r="AF58">
            <v>568458</v>
          </cell>
          <cell r="AG58">
            <v>0</v>
          </cell>
          <cell r="AH58">
            <v>0</v>
          </cell>
          <cell r="AI58">
            <v>0</v>
          </cell>
          <cell r="AJ58">
            <v>568458</v>
          </cell>
          <cell r="AK58">
            <v>55.999999999999979</v>
          </cell>
          <cell r="AL58">
            <v>26319.999999999989</v>
          </cell>
          <cell r="AM58">
            <v>0</v>
          </cell>
          <cell r="AN58">
            <v>0</v>
          </cell>
          <cell r="AO58">
            <v>26319.999999999989</v>
          </cell>
          <cell r="AP58">
            <v>57.000000000000057</v>
          </cell>
          <cell r="AQ58">
            <v>33630.000000000036</v>
          </cell>
          <cell r="AR58">
            <v>0</v>
          </cell>
          <cell r="AS58">
            <v>0</v>
          </cell>
          <cell r="AT58">
            <v>33630.000000000036</v>
          </cell>
          <cell r="AU58">
            <v>3.9999999999999956</v>
          </cell>
          <cell r="AV58">
            <v>0</v>
          </cell>
          <cell r="AW58">
            <v>57.999999999999964</v>
          </cell>
          <cell r="AX58">
            <v>12759.999999999993</v>
          </cell>
          <cell r="AY58">
            <v>0</v>
          </cell>
          <cell r="AZ58">
            <v>0</v>
          </cell>
          <cell r="BA58">
            <v>46.000000000000078</v>
          </cell>
          <cell r="BB58">
            <v>19320.000000000033</v>
          </cell>
          <cell r="BC58">
            <v>27</v>
          </cell>
          <cell r="BD58">
            <v>12420</v>
          </cell>
          <cell r="BE58">
            <v>12.000000000000005</v>
          </cell>
          <cell r="BF58">
            <v>5880.0000000000027</v>
          </cell>
          <cell r="BG58">
            <v>32.999999999999936</v>
          </cell>
          <cell r="BH58">
            <v>21119.99999999996</v>
          </cell>
          <cell r="BI58">
            <v>71499.999999999985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71499.999999999985</v>
          </cell>
          <cell r="BZ58">
            <v>131450</v>
          </cell>
          <cell r="CA58">
            <v>0</v>
          </cell>
          <cell r="CB58">
            <v>131450</v>
          </cell>
          <cell r="CC58">
            <v>44.03068425897515</v>
          </cell>
          <cell r="CD58">
            <v>49754.673212641916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49754.673212641916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1.4999999999999993</v>
          </cell>
          <cell r="CX58">
            <v>847.49999999999966</v>
          </cell>
          <cell r="CY58">
            <v>0</v>
          </cell>
          <cell r="CZ58">
            <v>0</v>
          </cell>
          <cell r="DA58">
            <v>847.49999999999966</v>
          </cell>
          <cell r="DB58">
            <v>750510.17321264197</v>
          </cell>
          <cell r="DC58">
            <v>0</v>
          </cell>
          <cell r="DD58">
            <v>750510.17321264197</v>
          </cell>
          <cell r="DE58">
            <v>128617</v>
          </cell>
          <cell r="DF58">
            <v>0</v>
          </cell>
          <cell r="DG58">
            <v>128617</v>
          </cell>
          <cell r="DH58">
            <v>60</v>
          </cell>
          <cell r="DI58">
            <v>0</v>
          </cell>
          <cell r="DJ58">
            <v>1.2589999999999999</v>
          </cell>
          <cell r="DK58">
            <v>0</v>
          </cell>
          <cell r="DL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1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3458.9540000000002</v>
          </cell>
          <cell r="EB58">
            <v>3458.9540000000002</v>
          </cell>
          <cell r="EC58">
            <v>0</v>
          </cell>
          <cell r="ED58">
            <v>0</v>
          </cell>
          <cell r="EE58">
            <v>3458.9540000000002</v>
          </cell>
          <cell r="EF58">
            <v>3458.9540000000006</v>
          </cell>
          <cell r="EG58">
            <v>0</v>
          </cell>
          <cell r="EI58">
            <v>0</v>
          </cell>
          <cell r="EJ58">
            <v>0</v>
          </cell>
          <cell r="EK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132075.954</v>
          </cell>
          <cell r="EQ58">
            <v>0</v>
          </cell>
          <cell r="ER58">
            <v>132075.954</v>
          </cell>
          <cell r="ES58">
            <v>882586.12721264199</v>
          </cell>
          <cell r="ET58">
            <v>0</v>
          </cell>
          <cell r="EU58">
            <v>882586.12721264199</v>
          </cell>
          <cell r="EV58">
            <v>879127.17321264197</v>
          </cell>
          <cell r="EW58">
            <v>4884.0398511813446</v>
          </cell>
          <cell r="EX58">
            <v>4265</v>
          </cell>
          <cell r="EY58">
            <v>0</v>
          </cell>
          <cell r="EZ58">
            <v>767700</v>
          </cell>
          <cell r="FA58">
            <v>0</v>
          </cell>
          <cell r="FB58">
            <v>882586.12721264199</v>
          </cell>
          <cell r="FC58">
            <v>861698.75108767755</v>
          </cell>
          <cell r="FD58">
            <v>0</v>
          </cell>
          <cell r="FE58">
            <v>882586.12721264199</v>
          </cell>
        </row>
        <row r="59">
          <cell r="A59">
            <v>5236</v>
          </cell>
          <cell r="B59">
            <v>8815236</v>
          </cell>
          <cell r="C59">
            <v>1254</v>
          </cell>
          <cell r="D59" t="str">
            <v>GMPS1254</v>
          </cell>
          <cell r="E59" t="str">
            <v>Buttsbury Infant School</v>
          </cell>
          <cell r="F59" t="str">
            <v>P</v>
          </cell>
          <cell r="G59" t="str">
            <v>Y</v>
          </cell>
          <cell r="H59">
            <v>10005089</v>
          </cell>
          <cell r="I59" t="str">
            <v/>
          </cell>
          <cell r="K59">
            <v>5236</v>
          </cell>
          <cell r="L59">
            <v>115276</v>
          </cell>
          <cell r="O59">
            <v>3</v>
          </cell>
          <cell r="P59">
            <v>0</v>
          </cell>
          <cell r="Q59">
            <v>0</v>
          </cell>
          <cell r="S59">
            <v>121</v>
          </cell>
          <cell r="T59">
            <v>246</v>
          </cell>
          <cell r="V59">
            <v>367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367</v>
          </cell>
          <cell r="AF59">
            <v>1159022.7</v>
          </cell>
          <cell r="AG59">
            <v>0</v>
          </cell>
          <cell r="AH59">
            <v>0</v>
          </cell>
          <cell r="AI59">
            <v>0</v>
          </cell>
          <cell r="AJ59">
            <v>1159022.7</v>
          </cell>
          <cell r="AK59">
            <v>10.999999999999989</v>
          </cell>
          <cell r="AL59">
            <v>5169.9999999999945</v>
          </cell>
          <cell r="AM59">
            <v>0</v>
          </cell>
          <cell r="AN59">
            <v>0</v>
          </cell>
          <cell r="AO59">
            <v>5169.9999999999945</v>
          </cell>
          <cell r="AP59">
            <v>10.999999999999989</v>
          </cell>
          <cell r="AQ59">
            <v>6489.9999999999936</v>
          </cell>
          <cell r="AR59">
            <v>0</v>
          </cell>
          <cell r="AS59">
            <v>0</v>
          </cell>
          <cell r="AT59">
            <v>6489.9999999999936</v>
          </cell>
          <cell r="AU59">
            <v>358.99999999999994</v>
          </cell>
          <cell r="AV59">
            <v>0</v>
          </cell>
          <cell r="AW59">
            <v>0</v>
          </cell>
          <cell r="AX59">
            <v>0</v>
          </cell>
          <cell r="AY59">
            <v>6.0000000000000169</v>
          </cell>
          <cell r="AZ59">
            <v>1620.0000000000045</v>
          </cell>
          <cell r="BA59">
            <v>1.0000000000000018</v>
          </cell>
          <cell r="BB59">
            <v>420.00000000000074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1.0000000000000018</v>
          </cell>
          <cell r="BH59">
            <v>640.00000000000114</v>
          </cell>
          <cell r="BI59">
            <v>2680.0000000000064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2680.0000000000064</v>
          </cell>
          <cell r="BZ59">
            <v>14339.999999999996</v>
          </cell>
          <cell r="CA59">
            <v>0</v>
          </cell>
          <cell r="CB59">
            <v>14339.999999999996</v>
          </cell>
          <cell r="CC59">
            <v>89.77367290579933</v>
          </cell>
          <cell r="CD59">
            <v>101444.25038355324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101444.25038355324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10.443089430894299</v>
          </cell>
          <cell r="CX59">
            <v>5900.3455284552783</v>
          </cell>
          <cell r="CY59">
            <v>0</v>
          </cell>
          <cell r="CZ59">
            <v>0</v>
          </cell>
          <cell r="DA59">
            <v>5900.3455284552783</v>
          </cell>
          <cell r="DB59">
            <v>1280707.2959120085</v>
          </cell>
          <cell r="DC59">
            <v>0</v>
          </cell>
          <cell r="DD59">
            <v>1280707.2959120085</v>
          </cell>
          <cell r="DE59">
            <v>128617</v>
          </cell>
          <cell r="DF59">
            <v>0</v>
          </cell>
          <cell r="DG59">
            <v>128617</v>
          </cell>
          <cell r="DH59">
            <v>122.33333333333333</v>
          </cell>
          <cell r="DI59">
            <v>0</v>
          </cell>
          <cell r="DJ59">
            <v>1.335</v>
          </cell>
          <cell r="DK59">
            <v>0</v>
          </cell>
          <cell r="DL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1.0156360164</v>
          </cell>
          <cell r="DS59">
            <v>22036.21780379863</v>
          </cell>
          <cell r="DT59">
            <v>0</v>
          </cell>
          <cell r="DU59">
            <v>22036.21780379863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4864</v>
          </cell>
          <cell r="EB59">
            <v>4940</v>
          </cell>
          <cell r="EC59">
            <v>0</v>
          </cell>
          <cell r="ED59">
            <v>0</v>
          </cell>
          <cell r="EE59">
            <v>4940</v>
          </cell>
          <cell r="EF59">
            <v>4940</v>
          </cell>
          <cell r="EG59">
            <v>0</v>
          </cell>
          <cell r="EI59">
            <v>0</v>
          </cell>
          <cell r="EJ59">
            <v>0</v>
          </cell>
          <cell r="EK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155593.21780379862</v>
          </cell>
          <cell r="EQ59">
            <v>0</v>
          </cell>
          <cell r="ER59">
            <v>155593.21780379862</v>
          </cell>
          <cell r="ES59">
            <v>1436300.5137158071</v>
          </cell>
          <cell r="ET59">
            <v>0</v>
          </cell>
          <cell r="EU59">
            <v>1436300.5137158071</v>
          </cell>
          <cell r="EV59">
            <v>1431360.5137158071</v>
          </cell>
          <cell r="EW59">
            <v>3900.1648875090114</v>
          </cell>
          <cell r="EX59">
            <v>4265</v>
          </cell>
          <cell r="EY59">
            <v>364.83511249098865</v>
          </cell>
          <cell r="EZ59">
            <v>1565255</v>
          </cell>
          <cell r="FA59">
            <v>133894.48628419288</v>
          </cell>
          <cell r="FB59">
            <v>1570195</v>
          </cell>
          <cell r="FC59">
            <v>1546291.4187289032</v>
          </cell>
          <cell r="FD59">
            <v>0</v>
          </cell>
          <cell r="FE59">
            <v>1570195</v>
          </cell>
        </row>
        <row r="60">
          <cell r="A60">
            <v>5238</v>
          </cell>
          <cell r="B60">
            <v>8815238</v>
          </cell>
          <cell r="E60" t="str">
            <v>Buttsbury Junior School</v>
          </cell>
          <cell r="F60" t="str">
            <v>P</v>
          </cell>
          <cell r="G60" t="str">
            <v/>
          </cell>
          <cell r="H60" t="str">
            <v/>
          </cell>
          <cell r="I60" t="str">
            <v>Y</v>
          </cell>
          <cell r="K60">
            <v>5238</v>
          </cell>
          <cell r="L60">
            <v>136734</v>
          </cell>
          <cell r="O60">
            <v>4</v>
          </cell>
          <cell r="P60">
            <v>0</v>
          </cell>
          <cell r="Q60">
            <v>0</v>
          </cell>
          <cell r="S60">
            <v>0</v>
          </cell>
          <cell r="T60">
            <v>509</v>
          </cell>
          <cell r="V60">
            <v>509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509</v>
          </cell>
          <cell r="AF60">
            <v>1607472.9</v>
          </cell>
          <cell r="AG60">
            <v>0</v>
          </cell>
          <cell r="AH60">
            <v>0</v>
          </cell>
          <cell r="AI60">
            <v>0</v>
          </cell>
          <cell r="AJ60">
            <v>1607472.9</v>
          </cell>
          <cell r="AK60">
            <v>10.000000000000023</v>
          </cell>
          <cell r="AL60">
            <v>4700.0000000000109</v>
          </cell>
          <cell r="AM60">
            <v>0</v>
          </cell>
          <cell r="AN60">
            <v>0</v>
          </cell>
          <cell r="AO60">
            <v>4700.0000000000109</v>
          </cell>
          <cell r="AP60">
            <v>17.000000000000021</v>
          </cell>
          <cell r="AQ60">
            <v>10030.000000000013</v>
          </cell>
          <cell r="AR60">
            <v>0</v>
          </cell>
          <cell r="AS60">
            <v>0</v>
          </cell>
          <cell r="AT60">
            <v>10030.000000000013</v>
          </cell>
          <cell r="AU60">
            <v>494.00000000000011</v>
          </cell>
          <cell r="AV60">
            <v>0</v>
          </cell>
          <cell r="AW60">
            <v>1.9999999999999993</v>
          </cell>
          <cell r="AX60">
            <v>439.99999999999983</v>
          </cell>
          <cell r="AY60">
            <v>10.999999999999979</v>
          </cell>
          <cell r="AZ60">
            <v>2969.9999999999941</v>
          </cell>
          <cell r="BA60">
            <v>0</v>
          </cell>
          <cell r="BB60">
            <v>0</v>
          </cell>
          <cell r="BC60">
            <v>1.0000000000000022</v>
          </cell>
          <cell r="BD60">
            <v>460.00000000000102</v>
          </cell>
          <cell r="BE60">
            <v>0</v>
          </cell>
          <cell r="BF60">
            <v>0</v>
          </cell>
          <cell r="BG60">
            <v>1.0000000000000022</v>
          </cell>
          <cell r="BH60">
            <v>640.00000000000136</v>
          </cell>
          <cell r="BI60">
            <v>4509.9999999999964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4509.9999999999964</v>
          </cell>
          <cell r="BZ60">
            <v>19240.000000000022</v>
          </cell>
          <cell r="CA60">
            <v>0</v>
          </cell>
          <cell r="CB60">
            <v>19240.000000000022</v>
          </cell>
          <cell r="CC60">
            <v>122.72332015810277</v>
          </cell>
          <cell r="CD60">
            <v>138677.35177865613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138677.35177865613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8.0000000000000089</v>
          </cell>
          <cell r="CX60">
            <v>4520.0000000000055</v>
          </cell>
          <cell r="CY60">
            <v>0</v>
          </cell>
          <cell r="CZ60">
            <v>0</v>
          </cell>
          <cell r="DA60">
            <v>4520.0000000000055</v>
          </cell>
          <cell r="DB60">
            <v>1769910.2517786562</v>
          </cell>
          <cell r="DC60">
            <v>0</v>
          </cell>
          <cell r="DD60">
            <v>1769910.2517786562</v>
          </cell>
          <cell r="DE60">
            <v>128617</v>
          </cell>
          <cell r="DF60">
            <v>0</v>
          </cell>
          <cell r="DG60">
            <v>128617</v>
          </cell>
          <cell r="DH60">
            <v>127.25</v>
          </cell>
          <cell r="DI60">
            <v>0</v>
          </cell>
          <cell r="DJ60">
            <v>1.389</v>
          </cell>
          <cell r="DK60">
            <v>0</v>
          </cell>
          <cell r="DL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1.0156360164</v>
          </cell>
          <cell r="DS60">
            <v>29685.403244658013</v>
          </cell>
          <cell r="DT60">
            <v>0</v>
          </cell>
          <cell r="DU60">
            <v>29685.403244658013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6668.3519999999999</v>
          </cell>
          <cell r="EB60">
            <v>6668.3519999999999</v>
          </cell>
          <cell r="EC60">
            <v>0</v>
          </cell>
          <cell r="ED60">
            <v>0</v>
          </cell>
          <cell r="EE60">
            <v>6668.3519999999999</v>
          </cell>
          <cell r="EF60">
            <v>6668.3519999999999</v>
          </cell>
          <cell r="EG60">
            <v>0</v>
          </cell>
          <cell r="EI60">
            <v>0</v>
          </cell>
          <cell r="EJ60">
            <v>0</v>
          </cell>
          <cell r="EK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164970.75524465804</v>
          </cell>
          <cell r="EQ60">
            <v>0</v>
          </cell>
          <cell r="ER60">
            <v>164970.75524465804</v>
          </cell>
          <cell r="ES60">
            <v>1934881.0070233142</v>
          </cell>
          <cell r="ET60">
            <v>0</v>
          </cell>
          <cell r="EU60">
            <v>1934881.0070233142</v>
          </cell>
          <cell r="EV60">
            <v>1928212.6550233141</v>
          </cell>
          <cell r="EW60">
            <v>3788.2370432678076</v>
          </cell>
          <cell r="EX60">
            <v>4265</v>
          </cell>
          <cell r="EY60">
            <v>476.76295673219238</v>
          </cell>
          <cell r="EZ60">
            <v>2170885</v>
          </cell>
          <cell r="FA60">
            <v>242672.34497668594</v>
          </cell>
          <cell r="FB60">
            <v>2177553.352</v>
          </cell>
          <cell r="FC60">
            <v>2143755.4366818513</v>
          </cell>
          <cell r="FD60">
            <v>0</v>
          </cell>
          <cell r="FE60">
            <v>2177553.352</v>
          </cell>
        </row>
        <row r="61">
          <cell r="A61">
            <v>2128</v>
          </cell>
          <cell r="B61">
            <v>8812128</v>
          </cell>
          <cell r="E61" t="str">
            <v>Camulos Academy</v>
          </cell>
          <cell r="F61" t="str">
            <v>P</v>
          </cell>
          <cell r="G61" t="str">
            <v/>
          </cell>
          <cell r="H61" t="str">
            <v/>
          </cell>
          <cell r="I61" t="str">
            <v>Y</v>
          </cell>
          <cell r="K61">
            <v>2128</v>
          </cell>
          <cell r="L61">
            <v>141950</v>
          </cell>
          <cell r="O61">
            <v>7</v>
          </cell>
          <cell r="P61">
            <v>0</v>
          </cell>
          <cell r="Q61">
            <v>0</v>
          </cell>
          <cell r="S61">
            <v>58</v>
          </cell>
          <cell r="T61">
            <v>347</v>
          </cell>
          <cell r="V61">
            <v>405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405</v>
          </cell>
          <cell r="AF61">
            <v>1279030.5</v>
          </cell>
          <cell r="AG61">
            <v>0</v>
          </cell>
          <cell r="AH61">
            <v>0</v>
          </cell>
          <cell r="AI61">
            <v>0</v>
          </cell>
          <cell r="AJ61">
            <v>1279030.5</v>
          </cell>
          <cell r="AK61">
            <v>67.999999999999901</v>
          </cell>
          <cell r="AL61">
            <v>31959.999999999953</v>
          </cell>
          <cell r="AM61">
            <v>0</v>
          </cell>
          <cell r="AN61">
            <v>0</v>
          </cell>
          <cell r="AO61">
            <v>31959.999999999953</v>
          </cell>
          <cell r="AP61">
            <v>80.000000000000057</v>
          </cell>
          <cell r="AQ61">
            <v>47200.000000000036</v>
          </cell>
          <cell r="AR61">
            <v>0</v>
          </cell>
          <cell r="AS61">
            <v>0</v>
          </cell>
          <cell r="AT61">
            <v>47200.000000000036</v>
          </cell>
          <cell r="AU61">
            <v>380.88089330024798</v>
          </cell>
          <cell r="AV61">
            <v>0</v>
          </cell>
          <cell r="AW61">
            <v>3.0148883374689848</v>
          </cell>
          <cell r="AX61">
            <v>663.27543424317662</v>
          </cell>
          <cell r="AY61">
            <v>11.054590570719608</v>
          </cell>
          <cell r="AZ61">
            <v>2984.7394540942942</v>
          </cell>
          <cell r="BA61">
            <v>4.0198511166253112</v>
          </cell>
          <cell r="BB61">
            <v>1688.3374689826308</v>
          </cell>
          <cell r="BC61">
            <v>2.0099255583126538</v>
          </cell>
          <cell r="BD61">
            <v>924.56575682382072</v>
          </cell>
          <cell r="BE61">
            <v>4.0198511166253112</v>
          </cell>
          <cell r="BF61">
            <v>1969.7270471464026</v>
          </cell>
          <cell r="BG61">
            <v>0</v>
          </cell>
          <cell r="BH61">
            <v>0</v>
          </cell>
          <cell r="BI61">
            <v>8230.6451612903256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8230.6451612903256</v>
          </cell>
          <cell r="BZ61">
            <v>87390.645161290304</v>
          </cell>
          <cell r="CA61">
            <v>0</v>
          </cell>
          <cell r="CB61">
            <v>87390.645161290304</v>
          </cell>
          <cell r="CC61">
            <v>102.53164556962027</v>
          </cell>
          <cell r="CD61">
            <v>115860.75949367091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115860.75949367091</v>
          </cell>
          <cell r="CR61">
            <v>25.700000000000085</v>
          </cell>
          <cell r="CS61">
            <v>23772.500000000076</v>
          </cell>
          <cell r="CT61">
            <v>0</v>
          </cell>
          <cell r="CU61">
            <v>0</v>
          </cell>
          <cell r="CV61">
            <v>23772.500000000076</v>
          </cell>
          <cell r="CW61">
            <v>49.020172910662723</v>
          </cell>
          <cell r="CX61">
            <v>27696.397694524439</v>
          </cell>
          <cell r="CY61">
            <v>0</v>
          </cell>
          <cell r="CZ61">
            <v>0</v>
          </cell>
          <cell r="DA61">
            <v>27696.397694524439</v>
          </cell>
          <cell r="DB61">
            <v>1533750.8023494857</v>
          </cell>
          <cell r="DC61">
            <v>0</v>
          </cell>
          <cell r="DD61">
            <v>1533750.8023494857</v>
          </cell>
          <cell r="DE61">
            <v>128617</v>
          </cell>
          <cell r="DF61">
            <v>0</v>
          </cell>
          <cell r="DG61">
            <v>128617</v>
          </cell>
          <cell r="DH61">
            <v>57.857142857142854</v>
          </cell>
          <cell r="DI61">
            <v>0</v>
          </cell>
          <cell r="DJ61">
            <v>0.81100000000000005</v>
          </cell>
          <cell r="DK61">
            <v>0</v>
          </cell>
          <cell r="DL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1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7049.9</v>
          </cell>
          <cell r="EB61">
            <v>7049.9</v>
          </cell>
          <cell r="EC61">
            <v>0</v>
          </cell>
          <cell r="ED61">
            <v>0</v>
          </cell>
          <cell r="EE61">
            <v>7049.9</v>
          </cell>
          <cell r="EF61">
            <v>7049.9</v>
          </cell>
          <cell r="EG61">
            <v>0</v>
          </cell>
          <cell r="EI61">
            <v>0</v>
          </cell>
          <cell r="EJ61">
            <v>0</v>
          </cell>
          <cell r="EK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135666.9</v>
          </cell>
          <cell r="EQ61">
            <v>0</v>
          </cell>
          <cell r="ER61">
            <v>135666.9</v>
          </cell>
          <cell r="ES61">
            <v>1669417.7023494856</v>
          </cell>
          <cell r="ET61">
            <v>0</v>
          </cell>
          <cell r="EU61">
            <v>1669417.7023494856</v>
          </cell>
          <cell r="EV61">
            <v>1662367.8023494857</v>
          </cell>
          <cell r="EW61">
            <v>4104.6118576530507</v>
          </cell>
          <cell r="EX61">
            <v>4265</v>
          </cell>
          <cell r="EY61">
            <v>160.38814234694928</v>
          </cell>
          <cell r="EZ61">
            <v>1727325</v>
          </cell>
          <cell r="FA61">
            <v>64957.19765051431</v>
          </cell>
          <cell r="FB61">
            <v>1734374.9</v>
          </cell>
          <cell r="FC61">
            <v>1701962.8097828424</v>
          </cell>
          <cell r="FD61">
            <v>0</v>
          </cell>
          <cell r="FE61">
            <v>1734374.9</v>
          </cell>
        </row>
        <row r="62">
          <cell r="A62">
            <v>3103</v>
          </cell>
          <cell r="B62">
            <v>8813103</v>
          </cell>
          <cell r="C62">
            <v>1560</v>
          </cell>
          <cell r="D62" t="str">
            <v>RB051560</v>
          </cell>
          <cell r="E62" t="str">
            <v>Canewdon Endowed Church of England Voluntary Controlled Primary School</v>
          </cell>
          <cell r="F62" t="str">
            <v>P</v>
          </cell>
          <cell r="G62" t="str">
            <v>Y</v>
          </cell>
          <cell r="H62">
            <v>10041512</v>
          </cell>
          <cell r="I62" t="str">
            <v/>
          </cell>
          <cell r="K62">
            <v>3103</v>
          </cell>
          <cell r="L62">
            <v>115091</v>
          </cell>
          <cell r="O62">
            <v>7</v>
          </cell>
          <cell r="P62">
            <v>0</v>
          </cell>
          <cell r="Q62">
            <v>0</v>
          </cell>
          <cell r="S62">
            <v>25</v>
          </cell>
          <cell r="T62">
            <v>89</v>
          </cell>
          <cell r="V62">
            <v>114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114</v>
          </cell>
          <cell r="AF62">
            <v>360023.39999999997</v>
          </cell>
          <cell r="AG62">
            <v>0</v>
          </cell>
          <cell r="AH62">
            <v>0</v>
          </cell>
          <cell r="AI62">
            <v>0</v>
          </cell>
          <cell r="AJ62">
            <v>360023.39999999997</v>
          </cell>
          <cell r="AK62">
            <v>10.999999999999996</v>
          </cell>
          <cell r="AL62">
            <v>5169.9999999999982</v>
          </cell>
          <cell r="AM62">
            <v>0</v>
          </cell>
          <cell r="AN62">
            <v>0</v>
          </cell>
          <cell r="AO62">
            <v>5169.9999999999982</v>
          </cell>
          <cell r="AP62">
            <v>10.999999999999996</v>
          </cell>
          <cell r="AQ62">
            <v>6489.9999999999982</v>
          </cell>
          <cell r="AR62">
            <v>0</v>
          </cell>
          <cell r="AS62">
            <v>0</v>
          </cell>
          <cell r="AT62">
            <v>6489.9999999999982</v>
          </cell>
          <cell r="AU62">
            <v>109</v>
          </cell>
          <cell r="AV62">
            <v>0</v>
          </cell>
          <cell r="AW62">
            <v>0</v>
          </cell>
          <cell r="AX62">
            <v>0</v>
          </cell>
          <cell r="AY62">
            <v>0.99999999999999956</v>
          </cell>
          <cell r="AZ62">
            <v>269.99999999999989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3.9999999999999982</v>
          </cell>
          <cell r="BF62">
            <v>1959.9999999999991</v>
          </cell>
          <cell r="BG62">
            <v>0</v>
          </cell>
          <cell r="BH62">
            <v>0</v>
          </cell>
          <cell r="BI62">
            <v>2229.9999999999991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2229.9999999999991</v>
          </cell>
          <cell r="BZ62">
            <v>13889.999999999996</v>
          </cell>
          <cell r="CA62">
            <v>0</v>
          </cell>
          <cell r="CB62">
            <v>13889.999999999996</v>
          </cell>
          <cell r="CC62">
            <v>16.625</v>
          </cell>
          <cell r="CD62">
            <v>18786.25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18786.25</v>
          </cell>
          <cell r="CR62">
            <v>4.1599999999999966</v>
          </cell>
          <cell r="CS62">
            <v>3847.9999999999968</v>
          </cell>
          <cell r="CT62">
            <v>0</v>
          </cell>
          <cell r="CU62">
            <v>0</v>
          </cell>
          <cell r="CV62">
            <v>3847.9999999999968</v>
          </cell>
          <cell r="CW62">
            <v>1.2808988764044971</v>
          </cell>
          <cell r="CX62">
            <v>723.70786516854082</v>
          </cell>
          <cell r="CY62">
            <v>0</v>
          </cell>
          <cell r="CZ62">
            <v>0</v>
          </cell>
          <cell r="DA62">
            <v>723.70786516854082</v>
          </cell>
          <cell r="DB62">
            <v>397271.35786516848</v>
          </cell>
          <cell r="DC62">
            <v>0</v>
          </cell>
          <cell r="DD62">
            <v>397271.35786516848</v>
          </cell>
          <cell r="DE62">
            <v>128617</v>
          </cell>
          <cell r="DF62">
            <v>0</v>
          </cell>
          <cell r="DG62">
            <v>128617</v>
          </cell>
          <cell r="DH62">
            <v>16.285714285714285</v>
          </cell>
          <cell r="DI62">
            <v>0.47797062750333774</v>
          </cell>
          <cell r="DJ62">
            <v>2.74</v>
          </cell>
          <cell r="DK62">
            <v>0</v>
          </cell>
          <cell r="DL62">
            <v>1</v>
          </cell>
          <cell r="DO62">
            <v>26288.384512683577</v>
          </cell>
          <cell r="DP62">
            <v>0</v>
          </cell>
          <cell r="DQ62">
            <v>26288.384512683577</v>
          </cell>
          <cell r="DR62">
            <v>1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15718.5</v>
          </cell>
          <cell r="EB62">
            <v>15970.5</v>
          </cell>
          <cell r="EC62">
            <v>0</v>
          </cell>
          <cell r="ED62">
            <v>0</v>
          </cell>
          <cell r="EE62">
            <v>15970.5</v>
          </cell>
          <cell r="EF62">
            <v>15970.5</v>
          </cell>
          <cell r="EG62">
            <v>0</v>
          </cell>
          <cell r="EI62">
            <v>0</v>
          </cell>
          <cell r="EJ62">
            <v>0</v>
          </cell>
          <cell r="EK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170875.88451268358</v>
          </cell>
          <cell r="EQ62">
            <v>0</v>
          </cell>
          <cell r="ER62">
            <v>170875.88451268358</v>
          </cell>
          <cell r="ES62">
            <v>568147.24237785209</v>
          </cell>
          <cell r="ET62">
            <v>0</v>
          </cell>
          <cell r="EU62">
            <v>568147.24237785209</v>
          </cell>
          <cell r="EV62">
            <v>552176.74237785209</v>
          </cell>
          <cell r="EW62">
            <v>4843.6556348934391</v>
          </cell>
          <cell r="EX62">
            <v>4265</v>
          </cell>
          <cell r="EY62">
            <v>0</v>
          </cell>
          <cell r="EZ62">
            <v>486210</v>
          </cell>
          <cell r="FA62">
            <v>0</v>
          </cell>
          <cell r="FB62">
            <v>568147.24237785209</v>
          </cell>
          <cell r="FC62">
            <v>563770.60821243795</v>
          </cell>
          <cell r="FD62">
            <v>0</v>
          </cell>
          <cell r="FE62">
            <v>568147.24237785209</v>
          </cell>
        </row>
        <row r="63">
          <cell r="A63">
            <v>2025</v>
          </cell>
          <cell r="B63">
            <v>8812025</v>
          </cell>
          <cell r="E63" t="str">
            <v>Cann Hall Primary School</v>
          </cell>
          <cell r="F63" t="str">
            <v>P</v>
          </cell>
          <cell r="G63" t="str">
            <v/>
          </cell>
          <cell r="H63" t="str">
            <v/>
          </cell>
          <cell r="I63" t="str">
            <v>Y</v>
          </cell>
          <cell r="K63">
            <v>2025</v>
          </cell>
          <cell r="L63">
            <v>138911</v>
          </cell>
          <cell r="O63">
            <v>7</v>
          </cell>
          <cell r="P63">
            <v>0</v>
          </cell>
          <cell r="Q63">
            <v>0</v>
          </cell>
          <cell r="S63">
            <v>60</v>
          </cell>
          <cell r="T63">
            <v>389</v>
          </cell>
          <cell r="V63">
            <v>449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449</v>
          </cell>
          <cell r="AF63">
            <v>1417986.9</v>
          </cell>
          <cell r="AG63">
            <v>0</v>
          </cell>
          <cell r="AH63">
            <v>0</v>
          </cell>
          <cell r="AI63">
            <v>0</v>
          </cell>
          <cell r="AJ63">
            <v>1417986.9</v>
          </cell>
          <cell r="AK63">
            <v>75.999999999999829</v>
          </cell>
          <cell r="AL63">
            <v>35719.99999999992</v>
          </cell>
          <cell r="AM63">
            <v>0</v>
          </cell>
          <cell r="AN63">
            <v>0</v>
          </cell>
          <cell r="AO63">
            <v>35719.99999999992</v>
          </cell>
          <cell r="AP63">
            <v>90.000000000000014</v>
          </cell>
          <cell r="AQ63">
            <v>53100.000000000007</v>
          </cell>
          <cell r="AR63">
            <v>0</v>
          </cell>
          <cell r="AS63">
            <v>0</v>
          </cell>
          <cell r="AT63">
            <v>53100.000000000007</v>
          </cell>
          <cell r="AU63">
            <v>17.037946428571441</v>
          </cell>
          <cell r="AV63">
            <v>0</v>
          </cell>
          <cell r="AW63">
            <v>138.30803571428561</v>
          </cell>
          <cell r="AX63">
            <v>30427.767857142833</v>
          </cell>
          <cell r="AY63">
            <v>0</v>
          </cell>
          <cell r="AZ63">
            <v>0</v>
          </cell>
          <cell r="BA63">
            <v>120.26785714285721</v>
          </cell>
          <cell r="BB63">
            <v>50512.500000000029</v>
          </cell>
          <cell r="BC63">
            <v>97.216517857142804</v>
          </cell>
          <cell r="BD63">
            <v>44719.598214285688</v>
          </cell>
          <cell r="BE63">
            <v>29.064732142857164</v>
          </cell>
          <cell r="BF63">
            <v>14241.718750000011</v>
          </cell>
          <cell r="BG63">
            <v>47.104910714285587</v>
          </cell>
          <cell r="BH63">
            <v>30147.142857142775</v>
          </cell>
          <cell r="BI63">
            <v>170048.72767857133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170048.72767857133</v>
          </cell>
          <cell r="BZ63">
            <v>258868.72767857125</v>
          </cell>
          <cell r="CA63">
            <v>0</v>
          </cell>
          <cell r="CB63">
            <v>258868.72767857125</v>
          </cell>
          <cell r="CC63">
            <v>128.94358974358974</v>
          </cell>
          <cell r="CD63">
            <v>145706.25641025641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145706.25641025641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1.1602067183462512</v>
          </cell>
          <cell r="CX63">
            <v>655.51679586563193</v>
          </cell>
          <cell r="CY63">
            <v>0</v>
          </cell>
          <cell r="CZ63">
            <v>0</v>
          </cell>
          <cell r="DA63">
            <v>655.51679586563193</v>
          </cell>
          <cell r="DB63">
            <v>1823217.4008846935</v>
          </cell>
          <cell r="DC63">
            <v>0</v>
          </cell>
          <cell r="DD63">
            <v>1823217.4008846935</v>
          </cell>
          <cell r="DE63">
            <v>128617</v>
          </cell>
          <cell r="DF63">
            <v>0</v>
          </cell>
          <cell r="DG63">
            <v>128617</v>
          </cell>
          <cell r="DH63">
            <v>64.142857142857139</v>
          </cell>
          <cell r="DI63">
            <v>0</v>
          </cell>
          <cell r="DJ63">
            <v>0.89</v>
          </cell>
          <cell r="DK63">
            <v>0</v>
          </cell>
          <cell r="DL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1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6902</v>
          </cell>
          <cell r="EB63">
            <v>6902</v>
          </cell>
          <cell r="EC63">
            <v>0</v>
          </cell>
          <cell r="ED63">
            <v>0</v>
          </cell>
          <cell r="EE63">
            <v>6902</v>
          </cell>
          <cell r="EF63">
            <v>6902</v>
          </cell>
          <cell r="EG63">
            <v>0</v>
          </cell>
          <cell r="EI63">
            <v>0</v>
          </cell>
          <cell r="EJ63">
            <v>0</v>
          </cell>
          <cell r="EK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135519</v>
          </cell>
          <cell r="EQ63">
            <v>0</v>
          </cell>
          <cell r="ER63">
            <v>135519</v>
          </cell>
          <cell r="ES63">
            <v>1958736.4008846935</v>
          </cell>
          <cell r="ET63">
            <v>0</v>
          </cell>
          <cell r="EU63">
            <v>1958736.4008846935</v>
          </cell>
          <cell r="EV63">
            <v>1951834.4008846935</v>
          </cell>
          <cell r="EW63">
            <v>4347.0699351552194</v>
          </cell>
          <cell r="EX63">
            <v>4265</v>
          </cell>
          <cell r="EY63">
            <v>0</v>
          </cell>
          <cell r="EZ63">
            <v>1914985</v>
          </cell>
          <cell r="FA63">
            <v>0</v>
          </cell>
          <cell r="FB63">
            <v>1958736.4008846935</v>
          </cell>
          <cell r="FC63">
            <v>1899987.7759094937</v>
          </cell>
          <cell r="FD63">
            <v>0</v>
          </cell>
          <cell r="FE63">
            <v>1958736.4008846935</v>
          </cell>
        </row>
        <row r="64">
          <cell r="A64">
            <v>2751</v>
          </cell>
          <cell r="B64">
            <v>8812751</v>
          </cell>
          <cell r="C64">
            <v>1564</v>
          </cell>
          <cell r="D64" t="str">
            <v>RB051564</v>
          </cell>
          <cell r="E64" t="str">
            <v>Canvey Island Infant School and Nursery</v>
          </cell>
          <cell r="F64" t="str">
            <v>P</v>
          </cell>
          <cell r="G64" t="str">
            <v>Y</v>
          </cell>
          <cell r="H64">
            <v>10003360</v>
          </cell>
          <cell r="I64" t="str">
            <v/>
          </cell>
          <cell r="K64">
            <v>2751</v>
          </cell>
          <cell r="L64">
            <v>114980</v>
          </cell>
          <cell r="O64">
            <v>3</v>
          </cell>
          <cell r="P64">
            <v>0</v>
          </cell>
          <cell r="Q64">
            <v>0</v>
          </cell>
          <cell r="S64">
            <v>60</v>
          </cell>
          <cell r="T64">
            <v>120</v>
          </cell>
          <cell r="V64">
            <v>180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180</v>
          </cell>
          <cell r="AF64">
            <v>568458</v>
          </cell>
          <cell r="AG64">
            <v>0</v>
          </cell>
          <cell r="AH64">
            <v>0</v>
          </cell>
          <cell r="AI64">
            <v>0</v>
          </cell>
          <cell r="AJ64">
            <v>568458</v>
          </cell>
          <cell r="AK64">
            <v>43.999999999999922</v>
          </cell>
          <cell r="AL64">
            <v>20679.999999999964</v>
          </cell>
          <cell r="AM64">
            <v>0</v>
          </cell>
          <cell r="AN64">
            <v>0</v>
          </cell>
          <cell r="AO64">
            <v>20679.999999999964</v>
          </cell>
          <cell r="AP64">
            <v>43.999999999999922</v>
          </cell>
          <cell r="AQ64">
            <v>25959.999999999953</v>
          </cell>
          <cell r="AR64">
            <v>0</v>
          </cell>
          <cell r="AS64">
            <v>0</v>
          </cell>
          <cell r="AT64">
            <v>25959.999999999953</v>
          </cell>
          <cell r="AU64">
            <v>100.00000000000009</v>
          </cell>
          <cell r="AV64">
            <v>0</v>
          </cell>
          <cell r="AW64">
            <v>28.000000000000082</v>
          </cell>
          <cell r="AX64">
            <v>6160.0000000000182</v>
          </cell>
          <cell r="AY64">
            <v>16.999999999999993</v>
          </cell>
          <cell r="AZ64">
            <v>4589.9999999999982</v>
          </cell>
          <cell r="BA64">
            <v>14.999999999999995</v>
          </cell>
          <cell r="BB64">
            <v>6299.9999999999982</v>
          </cell>
          <cell r="BC64">
            <v>0</v>
          </cell>
          <cell r="BD64">
            <v>0</v>
          </cell>
          <cell r="BE64">
            <v>14.000000000000005</v>
          </cell>
          <cell r="BF64">
            <v>6860.0000000000027</v>
          </cell>
          <cell r="BG64">
            <v>5.9999999999999938</v>
          </cell>
          <cell r="BH64">
            <v>3839.9999999999959</v>
          </cell>
          <cell r="BI64">
            <v>27750.000000000015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27750.000000000015</v>
          </cell>
          <cell r="BZ64">
            <v>74389.999999999927</v>
          </cell>
          <cell r="CA64">
            <v>0</v>
          </cell>
          <cell r="CB64">
            <v>74389.999999999927</v>
          </cell>
          <cell r="CC64">
            <v>44.03068425897515</v>
          </cell>
          <cell r="CD64">
            <v>49754.673212641916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49754.673212641916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7.5000000000000062</v>
          </cell>
          <cell r="CX64">
            <v>4237.5000000000036</v>
          </cell>
          <cell r="CY64">
            <v>0</v>
          </cell>
          <cell r="CZ64">
            <v>0</v>
          </cell>
          <cell r="DA64">
            <v>4237.5000000000036</v>
          </cell>
          <cell r="DB64">
            <v>696840.17321264197</v>
          </cell>
          <cell r="DC64">
            <v>0</v>
          </cell>
          <cell r="DD64">
            <v>696840.17321264197</v>
          </cell>
          <cell r="DE64">
            <v>128617</v>
          </cell>
          <cell r="DF64">
            <v>0</v>
          </cell>
          <cell r="DG64">
            <v>128617</v>
          </cell>
          <cell r="DH64">
            <v>60</v>
          </cell>
          <cell r="DI64">
            <v>0</v>
          </cell>
          <cell r="DJ64">
            <v>0.69599999999999995</v>
          </cell>
          <cell r="DK64">
            <v>0</v>
          </cell>
          <cell r="DL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1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13107.2</v>
          </cell>
          <cell r="EB64">
            <v>13312</v>
          </cell>
          <cell r="EC64">
            <v>875.30999999999949</v>
          </cell>
          <cell r="ED64">
            <v>0</v>
          </cell>
          <cell r="EE64">
            <v>14187.31</v>
          </cell>
          <cell r="EF64">
            <v>14187.31</v>
          </cell>
          <cell r="EG64">
            <v>0</v>
          </cell>
          <cell r="EI64">
            <v>0</v>
          </cell>
          <cell r="EJ64">
            <v>0</v>
          </cell>
          <cell r="EK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142804.31</v>
          </cell>
          <cell r="EQ64">
            <v>0</v>
          </cell>
          <cell r="ER64">
            <v>142804.31</v>
          </cell>
          <cell r="ES64">
            <v>839644.48321264191</v>
          </cell>
          <cell r="ET64">
            <v>0</v>
          </cell>
          <cell r="EU64">
            <v>839644.48321264191</v>
          </cell>
          <cell r="EV64">
            <v>825457.17321264197</v>
          </cell>
          <cell r="EW64">
            <v>4585.8731845146776</v>
          </cell>
          <cell r="EX64">
            <v>4265</v>
          </cell>
          <cell r="EY64">
            <v>0</v>
          </cell>
          <cell r="EZ64">
            <v>767700</v>
          </cell>
          <cell r="FA64">
            <v>0</v>
          </cell>
          <cell r="FB64">
            <v>839644.48321264191</v>
          </cell>
          <cell r="FC64">
            <v>827695.21682791645</v>
          </cell>
          <cell r="FD64">
            <v>0</v>
          </cell>
          <cell r="FE64">
            <v>839644.48321264191</v>
          </cell>
        </row>
        <row r="65">
          <cell r="A65">
            <v>2311</v>
          </cell>
          <cell r="B65">
            <v>8812311</v>
          </cell>
          <cell r="C65">
            <v>1562</v>
          </cell>
          <cell r="D65" t="str">
            <v>RB051562</v>
          </cell>
          <cell r="E65" t="str">
            <v>Canvey Junior School</v>
          </cell>
          <cell r="F65" t="str">
            <v>P</v>
          </cell>
          <cell r="G65" t="str">
            <v>Y</v>
          </cell>
          <cell r="H65">
            <v>10003362</v>
          </cell>
          <cell r="I65" t="str">
            <v/>
          </cell>
          <cell r="K65">
            <v>2311</v>
          </cell>
          <cell r="L65">
            <v>114822</v>
          </cell>
          <cell r="O65">
            <v>4</v>
          </cell>
          <cell r="P65">
            <v>0</v>
          </cell>
          <cell r="Q65">
            <v>0</v>
          </cell>
          <cell r="S65">
            <v>0</v>
          </cell>
          <cell r="T65">
            <v>237</v>
          </cell>
          <cell r="V65">
            <v>237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237</v>
          </cell>
          <cell r="AF65">
            <v>748469.7</v>
          </cell>
          <cell r="AG65">
            <v>0</v>
          </cell>
          <cell r="AH65">
            <v>0</v>
          </cell>
          <cell r="AI65">
            <v>0</v>
          </cell>
          <cell r="AJ65">
            <v>748469.7</v>
          </cell>
          <cell r="AK65">
            <v>47.999999999999943</v>
          </cell>
          <cell r="AL65">
            <v>22559.999999999975</v>
          </cell>
          <cell r="AM65">
            <v>0</v>
          </cell>
          <cell r="AN65">
            <v>0</v>
          </cell>
          <cell r="AO65">
            <v>22559.999999999975</v>
          </cell>
          <cell r="AP65">
            <v>73.999999999999957</v>
          </cell>
          <cell r="AQ65">
            <v>43659.999999999978</v>
          </cell>
          <cell r="AR65">
            <v>0</v>
          </cell>
          <cell r="AS65">
            <v>0</v>
          </cell>
          <cell r="AT65">
            <v>43659.999999999978</v>
          </cell>
          <cell r="AU65">
            <v>125.00000000000006</v>
          </cell>
          <cell r="AV65">
            <v>0</v>
          </cell>
          <cell r="AW65">
            <v>33.999999999999922</v>
          </cell>
          <cell r="AX65">
            <v>7479.9999999999827</v>
          </cell>
          <cell r="AY65">
            <v>26.000000000000007</v>
          </cell>
          <cell r="AZ65">
            <v>7020.0000000000018</v>
          </cell>
          <cell r="BA65">
            <v>23.999999999999972</v>
          </cell>
          <cell r="BB65">
            <v>10079.999999999987</v>
          </cell>
          <cell r="BC65">
            <v>0</v>
          </cell>
          <cell r="BD65">
            <v>0</v>
          </cell>
          <cell r="BE65">
            <v>22.000000000000004</v>
          </cell>
          <cell r="BF65">
            <v>10780.000000000002</v>
          </cell>
          <cell r="BG65">
            <v>5.9999999999999929</v>
          </cell>
          <cell r="BH65">
            <v>3839.9999999999955</v>
          </cell>
          <cell r="BI65">
            <v>39199.999999999964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39199.999999999964</v>
          </cell>
          <cell r="BZ65">
            <v>105419.99999999991</v>
          </cell>
          <cell r="CA65">
            <v>0</v>
          </cell>
          <cell r="CB65">
            <v>105419.99999999991</v>
          </cell>
          <cell r="CC65">
            <v>54.228813559322035</v>
          </cell>
          <cell r="CD65">
            <v>61278.5593220339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61278.5593220339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0.99999999999999956</v>
          </cell>
          <cell r="CX65">
            <v>564.99999999999977</v>
          </cell>
          <cell r="CY65">
            <v>0</v>
          </cell>
          <cell r="CZ65">
            <v>0</v>
          </cell>
          <cell r="DA65">
            <v>564.99999999999977</v>
          </cell>
          <cell r="DB65">
            <v>915733.25932203385</v>
          </cell>
          <cell r="DC65">
            <v>0</v>
          </cell>
          <cell r="DD65">
            <v>915733.25932203385</v>
          </cell>
          <cell r="DE65">
            <v>128617</v>
          </cell>
          <cell r="DF65">
            <v>0</v>
          </cell>
          <cell r="DG65">
            <v>128617</v>
          </cell>
          <cell r="DH65">
            <v>59.25</v>
          </cell>
          <cell r="DI65">
            <v>0</v>
          </cell>
          <cell r="DJ65">
            <v>0.76100000000000001</v>
          </cell>
          <cell r="DK65">
            <v>0</v>
          </cell>
          <cell r="DL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1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19660.8</v>
          </cell>
          <cell r="EB65">
            <v>19968</v>
          </cell>
          <cell r="EC65">
            <v>1312.9599999999991</v>
          </cell>
          <cell r="ED65">
            <v>0</v>
          </cell>
          <cell r="EE65">
            <v>21280.959999999999</v>
          </cell>
          <cell r="EF65">
            <v>21280.959999999999</v>
          </cell>
          <cell r="EG65">
            <v>0</v>
          </cell>
          <cell r="EI65">
            <v>0</v>
          </cell>
          <cell r="EJ65">
            <v>0</v>
          </cell>
          <cell r="EK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149897.96</v>
          </cell>
          <cell r="EQ65">
            <v>0</v>
          </cell>
          <cell r="ER65">
            <v>149897.96</v>
          </cell>
          <cell r="ES65">
            <v>1065631.2193220339</v>
          </cell>
          <cell r="ET65">
            <v>0</v>
          </cell>
          <cell r="EU65">
            <v>1065631.2193220339</v>
          </cell>
          <cell r="EV65">
            <v>1044350.2593220338</v>
          </cell>
          <cell r="EW65">
            <v>4406.5411785739825</v>
          </cell>
          <cell r="EX65">
            <v>4265</v>
          </cell>
          <cell r="EY65">
            <v>0</v>
          </cell>
          <cell r="EZ65">
            <v>1010805</v>
          </cell>
          <cell r="FA65">
            <v>0</v>
          </cell>
          <cell r="FB65">
            <v>1065631.2193220339</v>
          </cell>
          <cell r="FC65">
            <v>1060533.2185030975</v>
          </cell>
          <cell r="FD65">
            <v>0</v>
          </cell>
          <cell r="FE65">
            <v>1065631.2193220339</v>
          </cell>
        </row>
        <row r="66">
          <cell r="A66">
            <v>5249</v>
          </cell>
          <cell r="B66">
            <v>8815249</v>
          </cell>
          <cell r="C66">
            <v>1646</v>
          </cell>
          <cell r="D66" t="str">
            <v>GMPS1646</v>
          </cell>
          <cell r="E66" t="str">
            <v>The Cathedral Church of England Voluntary Aided Primary School, Chelmsford</v>
          </cell>
          <cell r="F66" t="str">
            <v>P</v>
          </cell>
          <cell r="G66" t="str">
            <v>Y</v>
          </cell>
          <cell r="H66">
            <v>10022108</v>
          </cell>
          <cell r="I66" t="str">
            <v/>
          </cell>
          <cell r="K66">
            <v>5249</v>
          </cell>
          <cell r="L66">
            <v>115289</v>
          </cell>
          <cell r="O66">
            <v>7</v>
          </cell>
          <cell r="P66">
            <v>0</v>
          </cell>
          <cell r="Q66">
            <v>0</v>
          </cell>
          <cell r="S66">
            <v>45</v>
          </cell>
          <cell r="T66">
            <v>270</v>
          </cell>
          <cell r="V66">
            <v>315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315</v>
          </cell>
          <cell r="AF66">
            <v>994801.5</v>
          </cell>
          <cell r="AG66">
            <v>0</v>
          </cell>
          <cell r="AH66">
            <v>0</v>
          </cell>
          <cell r="AI66">
            <v>0</v>
          </cell>
          <cell r="AJ66">
            <v>994801.5</v>
          </cell>
          <cell r="AK66">
            <v>18.999999999999993</v>
          </cell>
          <cell r="AL66">
            <v>8929.9999999999964</v>
          </cell>
          <cell r="AM66">
            <v>0</v>
          </cell>
          <cell r="AN66">
            <v>0</v>
          </cell>
          <cell r="AO66">
            <v>8929.9999999999964</v>
          </cell>
          <cell r="AP66">
            <v>24.000000000000004</v>
          </cell>
          <cell r="AQ66">
            <v>14160.000000000002</v>
          </cell>
          <cell r="AR66">
            <v>0</v>
          </cell>
          <cell r="AS66">
            <v>0</v>
          </cell>
          <cell r="AT66">
            <v>14160.000000000002</v>
          </cell>
          <cell r="AU66">
            <v>218</v>
          </cell>
          <cell r="AV66">
            <v>0</v>
          </cell>
          <cell r="AW66">
            <v>50.000000000000085</v>
          </cell>
          <cell r="AX66">
            <v>11000.000000000018</v>
          </cell>
          <cell r="AY66">
            <v>9.0000000000000089</v>
          </cell>
          <cell r="AZ66">
            <v>2430.0000000000023</v>
          </cell>
          <cell r="BA66">
            <v>8.0000000000000018</v>
          </cell>
          <cell r="BB66">
            <v>3360.0000000000009</v>
          </cell>
          <cell r="BC66">
            <v>29.999999999999989</v>
          </cell>
          <cell r="BD66">
            <v>13799.999999999995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30590.000000000015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30590.000000000015</v>
          </cell>
          <cell r="BZ66">
            <v>53680.000000000015</v>
          </cell>
          <cell r="CA66">
            <v>0</v>
          </cell>
          <cell r="CB66">
            <v>53680.000000000015</v>
          </cell>
          <cell r="CC66">
            <v>55.657894736842103</v>
          </cell>
          <cell r="CD66">
            <v>62893.421052631573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62893.421052631573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30.333333333333332</v>
          </cell>
          <cell r="CX66">
            <v>17138.333333333332</v>
          </cell>
          <cell r="CY66">
            <v>0</v>
          </cell>
          <cell r="CZ66">
            <v>0</v>
          </cell>
          <cell r="DA66">
            <v>17138.333333333332</v>
          </cell>
          <cell r="DB66">
            <v>1128513.2543859647</v>
          </cell>
          <cell r="DC66">
            <v>0</v>
          </cell>
          <cell r="DD66">
            <v>1128513.2543859647</v>
          </cell>
          <cell r="DE66">
            <v>128617</v>
          </cell>
          <cell r="DF66">
            <v>0</v>
          </cell>
          <cell r="DG66">
            <v>128617</v>
          </cell>
          <cell r="DH66">
            <v>45</v>
          </cell>
          <cell r="DI66">
            <v>0</v>
          </cell>
          <cell r="DJ66">
            <v>0.67200000000000004</v>
          </cell>
          <cell r="DK66">
            <v>0</v>
          </cell>
          <cell r="DL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1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4864</v>
          </cell>
          <cell r="EB66">
            <v>4940</v>
          </cell>
          <cell r="EC66">
            <v>0</v>
          </cell>
          <cell r="ED66">
            <v>0</v>
          </cell>
          <cell r="EE66">
            <v>4940</v>
          </cell>
          <cell r="EF66">
            <v>4940</v>
          </cell>
          <cell r="EG66">
            <v>0</v>
          </cell>
          <cell r="EI66">
            <v>0</v>
          </cell>
          <cell r="EJ66">
            <v>0</v>
          </cell>
          <cell r="EK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133557</v>
          </cell>
          <cell r="EQ66">
            <v>0</v>
          </cell>
          <cell r="ER66">
            <v>133557</v>
          </cell>
          <cell r="ES66">
            <v>1262070.2543859647</v>
          </cell>
          <cell r="ET66">
            <v>0</v>
          </cell>
          <cell r="EU66">
            <v>1262070.2543859647</v>
          </cell>
          <cell r="EV66">
            <v>1257130.2543859647</v>
          </cell>
          <cell r="EW66">
            <v>3990.88969646338</v>
          </cell>
          <cell r="EX66">
            <v>4265</v>
          </cell>
          <cell r="EY66">
            <v>274.11030353661999</v>
          </cell>
          <cell r="EZ66">
            <v>1343475</v>
          </cell>
          <cell r="FA66">
            <v>86344.745614035288</v>
          </cell>
          <cell r="FB66">
            <v>1348415</v>
          </cell>
          <cell r="FC66">
            <v>1327168.7586783438</v>
          </cell>
          <cell r="FD66">
            <v>0</v>
          </cell>
          <cell r="FE66">
            <v>1348415</v>
          </cell>
        </row>
        <row r="67">
          <cell r="A67">
            <v>3826</v>
          </cell>
          <cell r="B67">
            <v>8813826</v>
          </cell>
          <cell r="C67">
            <v>1643</v>
          </cell>
          <cell r="D67" t="str">
            <v>RB051643</v>
          </cell>
          <cell r="E67" t="str">
            <v>Chancellor Park Primary School, Chelmsford</v>
          </cell>
          <cell r="F67" t="str">
            <v>P</v>
          </cell>
          <cell r="G67" t="str">
            <v>Y</v>
          </cell>
          <cell r="H67">
            <v>10003384</v>
          </cell>
          <cell r="I67" t="str">
            <v/>
          </cell>
          <cell r="K67">
            <v>3826</v>
          </cell>
          <cell r="L67">
            <v>133661</v>
          </cell>
          <cell r="O67">
            <v>7</v>
          </cell>
          <cell r="P67">
            <v>0</v>
          </cell>
          <cell r="Q67">
            <v>0</v>
          </cell>
          <cell r="S67">
            <v>30</v>
          </cell>
          <cell r="T67">
            <v>211</v>
          </cell>
          <cell r="V67">
            <v>241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241</v>
          </cell>
          <cell r="AF67">
            <v>761102.1</v>
          </cell>
          <cell r="AG67">
            <v>0</v>
          </cell>
          <cell r="AH67">
            <v>0</v>
          </cell>
          <cell r="AI67">
            <v>0</v>
          </cell>
          <cell r="AJ67">
            <v>761102.1</v>
          </cell>
          <cell r="AK67">
            <v>26.000000000000025</v>
          </cell>
          <cell r="AL67">
            <v>12220.000000000011</v>
          </cell>
          <cell r="AM67">
            <v>0</v>
          </cell>
          <cell r="AN67">
            <v>0</v>
          </cell>
          <cell r="AO67">
            <v>12220.000000000011</v>
          </cell>
          <cell r="AP67">
            <v>26.000000000000025</v>
          </cell>
          <cell r="AQ67">
            <v>15340.000000000015</v>
          </cell>
          <cell r="AR67">
            <v>0</v>
          </cell>
          <cell r="AS67">
            <v>0</v>
          </cell>
          <cell r="AT67">
            <v>15340.000000000015</v>
          </cell>
          <cell r="AU67">
            <v>231.99999999999997</v>
          </cell>
          <cell r="AV67">
            <v>0</v>
          </cell>
          <cell r="AW67">
            <v>4.0000000000000044</v>
          </cell>
          <cell r="AX67">
            <v>880.00000000000102</v>
          </cell>
          <cell r="AY67">
            <v>4.0000000000000044</v>
          </cell>
          <cell r="AZ67">
            <v>1080.0000000000011</v>
          </cell>
          <cell r="BA67">
            <v>0</v>
          </cell>
          <cell r="BB67">
            <v>0</v>
          </cell>
          <cell r="BC67">
            <v>1.0000000000000011</v>
          </cell>
          <cell r="BD67">
            <v>460.00000000000051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2420.0000000000027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2420.0000000000027</v>
          </cell>
          <cell r="BZ67">
            <v>29980.000000000029</v>
          </cell>
          <cell r="CA67">
            <v>0</v>
          </cell>
          <cell r="CB67">
            <v>29980.000000000029</v>
          </cell>
          <cell r="CC67">
            <v>42.665071770334933</v>
          </cell>
          <cell r="CD67">
            <v>48211.531100478474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48211.531100478474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10.27962085308058</v>
          </cell>
          <cell r="CX67">
            <v>5807.9857819905274</v>
          </cell>
          <cell r="CY67">
            <v>0</v>
          </cell>
          <cell r="CZ67">
            <v>0</v>
          </cell>
          <cell r="DA67">
            <v>5807.9857819905274</v>
          </cell>
          <cell r="DB67">
            <v>845101.61688246904</v>
          </cell>
          <cell r="DC67">
            <v>0</v>
          </cell>
          <cell r="DD67">
            <v>845101.61688246904</v>
          </cell>
          <cell r="DE67">
            <v>128617</v>
          </cell>
          <cell r="DF67">
            <v>0</v>
          </cell>
          <cell r="DG67">
            <v>128617</v>
          </cell>
          <cell r="DH67">
            <v>34.428571428571431</v>
          </cell>
          <cell r="DI67">
            <v>0</v>
          </cell>
          <cell r="DJ67">
            <v>0.442</v>
          </cell>
          <cell r="DK67">
            <v>0</v>
          </cell>
          <cell r="DL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1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33536</v>
          </cell>
          <cell r="EB67">
            <v>34060</v>
          </cell>
          <cell r="EC67">
            <v>0</v>
          </cell>
          <cell r="ED67">
            <v>0</v>
          </cell>
          <cell r="EE67">
            <v>34060</v>
          </cell>
          <cell r="EF67">
            <v>34060</v>
          </cell>
          <cell r="EG67">
            <v>0</v>
          </cell>
          <cell r="EI67">
            <v>0</v>
          </cell>
          <cell r="EJ67">
            <v>0</v>
          </cell>
          <cell r="EK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162677</v>
          </cell>
          <cell r="EQ67">
            <v>0</v>
          </cell>
          <cell r="ER67">
            <v>162677</v>
          </cell>
          <cell r="ES67">
            <v>1007778.616882469</v>
          </cell>
          <cell r="ET67">
            <v>0</v>
          </cell>
          <cell r="EU67">
            <v>1007778.616882469</v>
          </cell>
          <cell r="EV67">
            <v>973718.61688246904</v>
          </cell>
          <cell r="EW67">
            <v>4040.3262111305771</v>
          </cell>
          <cell r="EX67">
            <v>4265</v>
          </cell>
          <cell r="EY67">
            <v>224.67378886942288</v>
          </cell>
          <cell r="EZ67">
            <v>1027865</v>
          </cell>
          <cell r="FA67">
            <v>54146.383117530961</v>
          </cell>
          <cell r="FB67">
            <v>1061925</v>
          </cell>
          <cell r="FC67">
            <v>1044752.1406485355</v>
          </cell>
          <cell r="FD67">
            <v>0</v>
          </cell>
          <cell r="FE67">
            <v>1061925</v>
          </cell>
        </row>
        <row r="68">
          <cell r="A68">
            <v>3019</v>
          </cell>
          <cell r="B68">
            <v>8813019</v>
          </cell>
          <cell r="C68">
            <v>1634</v>
          </cell>
          <cell r="D68" t="str">
            <v>RB051634</v>
          </cell>
          <cell r="E68" t="str">
            <v>Chappel Church of England Controlled Primary School</v>
          </cell>
          <cell r="F68" t="str">
            <v>P</v>
          </cell>
          <cell r="G68" t="str">
            <v>Y</v>
          </cell>
          <cell r="H68">
            <v>10003473</v>
          </cell>
          <cell r="I68" t="str">
            <v/>
          </cell>
          <cell r="K68">
            <v>3019</v>
          </cell>
          <cell r="L68">
            <v>115073</v>
          </cell>
          <cell r="O68">
            <v>7</v>
          </cell>
          <cell r="P68">
            <v>0</v>
          </cell>
          <cell r="Q68">
            <v>0</v>
          </cell>
          <cell r="S68">
            <v>11</v>
          </cell>
          <cell r="T68">
            <v>86</v>
          </cell>
          <cell r="V68">
            <v>97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97</v>
          </cell>
          <cell r="AF68">
            <v>306335.7</v>
          </cell>
          <cell r="AG68">
            <v>0</v>
          </cell>
          <cell r="AH68">
            <v>0</v>
          </cell>
          <cell r="AI68">
            <v>0</v>
          </cell>
          <cell r="AJ68">
            <v>306335.7</v>
          </cell>
          <cell r="AK68">
            <v>3.0000000000000009</v>
          </cell>
          <cell r="AL68">
            <v>1410.0000000000005</v>
          </cell>
          <cell r="AM68">
            <v>0</v>
          </cell>
          <cell r="AN68">
            <v>0</v>
          </cell>
          <cell r="AO68">
            <v>1410.0000000000005</v>
          </cell>
          <cell r="AP68">
            <v>6.9999999999999956</v>
          </cell>
          <cell r="AQ68">
            <v>4129.9999999999973</v>
          </cell>
          <cell r="AR68">
            <v>0</v>
          </cell>
          <cell r="AS68">
            <v>0</v>
          </cell>
          <cell r="AT68">
            <v>4129.9999999999973</v>
          </cell>
          <cell r="AU68">
            <v>90.000000000000028</v>
          </cell>
          <cell r="AV68">
            <v>0</v>
          </cell>
          <cell r="AW68">
            <v>6.9999999999999956</v>
          </cell>
          <cell r="AX68">
            <v>1539.9999999999991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1539.9999999999991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1539.9999999999991</v>
          </cell>
          <cell r="BZ68">
            <v>7079.9999999999973</v>
          </cell>
          <cell r="CA68">
            <v>0</v>
          </cell>
          <cell r="CB68">
            <v>7079.9999999999973</v>
          </cell>
          <cell r="CC68">
            <v>13.679487179487179</v>
          </cell>
          <cell r="CD68">
            <v>15457.820512820512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15457.820512820512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328873.52051282051</v>
          </cell>
          <cell r="DC68">
            <v>0</v>
          </cell>
          <cell r="DD68">
            <v>328873.52051282051</v>
          </cell>
          <cell r="DE68">
            <v>128617</v>
          </cell>
          <cell r="DF68">
            <v>0</v>
          </cell>
          <cell r="DG68">
            <v>128617</v>
          </cell>
          <cell r="DH68">
            <v>13.857142857142858</v>
          </cell>
          <cell r="DI68">
            <v>0.70493991989319071</v>
          </cell>
          <cell r="DJ68">
            <v>2.2389999999999999</v>
          </cell>
          <cell r="DK68">
            <v>0</v>
          </cell>
          <cell r="DL68">
            <v>1</v>
          </cell>
          <cell r="DO68">
            <v>38771.695594125493</v>
          </cell>
          <cell r="DP68">
            <v>0</v>
          </cell>
          <cell r="DQ68">
            <v>38771.695594125493</v>
          </cell>
          <cell r="DR68">
            <v>1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9106.75</v>
          </cell>
          <cell r="EB68">
            <v>15408.27</v>
          </cell>
          <cell r="EC68">
            <v>0</v>
          </cell>
          <cell r="ED68">
            <v>0</v>
          </cell>
          <cell r="EE68">
            <v>15408.27</v>
          </cell>
          <cell r="EF68">
            <v>15408.269999999999</v>
          </cell>
          <cell r="EG68">
            <v>0</v>
          </cell>
          <cell r="EI68">
            <v>0</v>
          </cell>
          <cell r="EJ68">
            <v>0</v>
          </cell>
          <cell r="EK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182796.96559412548</v>
          </cell>
          <cell r="EQ68">
            <v>0</v>
          </cell>
          <cell r="ER68">
            <v>182796.96559412548</v>
          </cell>
          <cell r="ES68">
            <v>511670.48610694602</v>
          </cell>
          <cell r="ET68">
            <v>0</v>
          </cell>
          <cell r="EU68">
            <v>511670.48610694602</v>
          </cell>
          <cell r="EV68">
            <v>496262.216106946</v>
          </cell>
          <cell r="EW68">
            <v>5116.1053206901652</v>
          </cell>
          <cell r="EX68">
            <v>4265</v>
          </cell>
          <cell r="EY68">
            <v>0</v>
          </cell>
          <cell r="EZ68">
            <v>413705</v>
          </cell>
          <cell r="FA68">
            <v>0</v>
          </cell>
          <cell r="FB68">
            <v>511670.48610694602</v>
          </cell>
          <cell r="FC68">
            <v>498666.12163772807</v>
          </cell>
          <cell r="FD68">
            <v>0</v>
          </cell>
          <cell r="FE68">
            <v>511670.48610694602</v>
          </cell>
        </row>
        <row r="69">
          <cell r="A69">
            <v>5261</v>
          </cell>
          <cell r="B69">
            <v>8815261</v>
          </cell>
          <cell r="C69">
            <v>2844</v>
          </cell>
          <cell r="D69" t="str">
            <v>GMPS2844</v>
          </cell>
          <cell r="E69" t="str">
            <v>Chase Lane Primary School and Nursery</v>
          </cell>
          <cell r="F69" t="str">
            <v>P</v>
          </cell>
          <cell r="G69" t="str">
            <v>Y</v>
          </cell>
          <cell r="H69">
            <v>10003725</v>
          </cell>
          <cell r="I69" t="str">
            <v/>
          </cell>
          <cell r="K69">
            <v>5261</v>
          </cell>
          <cell r="L69">
            <v>115301</v>
          </cell>
          <cell r="O69">
            <v>7</v>
          </cell>
          <cell r="P69">
            <v>0</v>
          </cell>
          <cell r="Q69">
            <v>0</v>
          </cell>
          <cell r="S69">
            <v>54</v>
          </cell>
          <cell r="T69">
            <v>354</v>
          </cell>
          <cell r="V69">
            <v>408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408</v>
          </cell>
          <cell r="AF69">
            <v>1288504.8</v>
          </cell>
          <cell r="AG69">
            <v>0</v>
          </cell>
          <cell r="AH69">
            <v>0</v>
          </cell>
          <cell r="AI69">
            <v>0</v>
          </cell>
          <cell r="AJ69">
            <v>1288504.8</v>
          </cell>
          <cell r="AK69">
            <v>85.999999999999915</v>
          </cell>
          <cell r="AL69">
            <v>40419.999999999956</v>
          </cell>
          <cell r="AM69">
            <v>0</v>
          </cell>
          <cell r="AN69">
            <v>0</v>
          </cell>
          <cell r="AO69">
            <v>40419.999999999956</v>
          </cell>
          <cell r="AP69">
            <v>102</v>
          </cell>
          <cell r="AQ69">
            <v>60180</v>
          </cell>
          <cell r="AR69">
            <v>0</v>
          </cell>
          <cell r="AS69">
            <v>0</v>
          </cell>
          <cell r="AT69">
            <v>60180</v>
          </cell>
          <cell r="AU69">
            <v>127.00000000000018</v>
          </cell>
          <cell r="AV69">
            <v>0</v>
          </cell>
          <cell r="AW69">
            <v>75.000000000000114</v>
          </cell>
          <cell r="AX69">
            <v>16500.000000000025</v>
          </cell>
          <cell r="AY69">
            <v>0</v>
          </cell>
          <cell r="AZ69">
            <v>0</v>
          </cell>
          <cell r="BA69">
            <v>134.00000000000017</v>
          </cell>
          <cell r="BB69">
            <v>56280.000000000073</v>
          </cell>
          <cell r="BC69">
            <v>53.000000000000121</v>
          </cell>
          <cell r="BD69">
            <v>24380.000000000055</v>
          </cell>
          <cell r="BE69">
            <v>19.000000000000004</v>
          </cell>
          <cell r="BF69">
            <v>9310.0000000000018</v>
          </cell>
          <cell r="BG69">
            <v>0</v>
          </cell>
          <cell r="BH69">
            <v>0</v>
          </cell>
          <cell r="BI69">
            <v>106470.00000000016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106470.00000000016</v>
          </cell>
          <cell r="BZ69">
            <v>207070.00000000012</v>
          </cell>
          <cell r="CA69">
            <v>0</v>
          </cell>
          <cell r="CB69">
            <v>207070.00000000012</v>
          </cell>
          <cell r="CC69">
            <v>98.200573065902589</v>
          </cell>
          <cell r="CD69">
            <v>110966.64756446992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110966.64756446992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3.4576271186440679</v>
          </cell>
          <cell r="CX69">
            <v>1953.5593220338983</v>
          </cell>
          <cell r="CY69">
            <v>0</v>
          </cell>
          <cell r="CZ69">
            <v>0</v>
          </cell>
          <cell r="DA69">
            <v>1953.5593220338983</v>
          </cell>
          <cell r="DB69">
            <v>1608495.0068865041</v>
          </cell>
          <cell r="DC69">
            <v>0</v>
          </cell>
          <cell r="DD69">
            <v>1608495.0068865041</v>
          </cell>
          <cell r="DE69">
            <v>128617</v>
          </cell>
          <cell r="DF69">
            <v>0</v>
          </cell>
          <cell r="DG69">
            <v>128617</v>
          </cell>
          <cell r="DH69">
            <v>58.285714285714285</v>
          </cell>
          <cell r="DI69">
            <v>0</v>
          </cell>
          <cell r="DJ69">
            <v>0.65300000000000002</v>
          </cell>
          <cell r="DK69">
            <v>0</v>
          </cell>
          <cell r="DL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1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44470.1</v>
          </cell>
          <cell r="EB69">
            <v>48941.29</v>
          </cell>
          <cell r="EC69">
            <v>73.900000000001455</v>
          </cell>
          <cell r="ED69">
            <v>0</v>
          </cell>
          <cell r="EE69">
            <v>49015.19</v>
          </cell>
          <cell r="EF69">
            <v>49015.19</v>
          </cell>
          <cell r="EG69">
            <v>0</v>
          </cell>
          <cell r="EI69">
            <v>0</v>
          </cell>
          <cell r="EJ69">
            <v>0</v>
          </cell>
          <cell r="EK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177632.19</v>
          </cell>
          <cell r="EQ69">
            <v>0</v>
          </cell>
          <cell r="ER69">
            <v>177632.19</v>
          </cell>
          <cell r="ES69">
            <v>1786127.1968865041</v>
          </cell>
          <cell r="ET69">
            <v>0</v>
          </cell>
          <cell r="EU69">
            <v>1786127.1968865041</v>
          </cell>
          <cell r="EV69">
            <v>1737112.0068865041</v>
          </cell>
          <cell r="EW69">
            <v>4257.6274678590789</v>
          </cell>
          <cell r="EX69">
            <v>4265</v>
          </cell>
          <cell r="EY69">
            <v>7.3725321409210665</v>
          </cell>
          <cell r="EZ69">
            <v>1740120</v>
          </cell>
          <cell r="FA69">
            <v>3007.9931134958751</v>
          </cell>
          <cell r="FB69">
            <v>1789135.19</v>
          </cell>
          <cell r="FC69">
            <v>1762339.3049999999</v>
          </cell>
          <cell r="FD69">
            <v>0</v>
          </cell>
          <cell r="FE69">
            <v>1789135.19</v>
          </cell>
        </row>
        <row r="70">
          <cell r="A70">
            <v>2132</v>
          </cell>
          <cell r="B70">
            <v>8812132</v>
          </cell>
          <cell r="E70" t="str">
            <v>Cherry Tree Academy</v>
          </cell>
          <cell r="F70" t="str">
            <v>P</v>
          </cell>
          <cell r="G70" t="str">
            <v/>
          </cell>
          <cell r="H70">
            <v>10002609</v>
          </cell>
          <cell r="I70" t="str">
            <v>Y</v>
          </cell>
          <cell r="K70">
            <v>2132</v>
          </cell>
          <cell r="L70">
            <v>142002</v>
          </cell>
          <cell r="O70">
            <v>7</v>
          </cell>
          <cell r="P70">
            <v>0</v>
          </cell>
          <cell r="Q70">
            <v>0</v>
          </cell>
          <cell r="S70">
            <v>13</v>
          </cell>
          <cell r="T70">
            <v>131</v>
          </cell>
          <cell r="V70">
            <v>144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144</v>
          </cell>
          <cell r="AF70">
            <v>454766.39999999997</v>
          </cell>
          <cell r="AG70">
            <v>0</v>
          </cell>
          <cell r="AH70">
            <v>0</v>
          </cell>
          <cell r="AI70">
            <v>0</v>
          </cell>
          <cell r="AJ70">
            <v>454766.39999999997</v>
          </cell>
          <cell r="AK70">
            <v>47.000000000000014</v>
          </cell>
          <cell r="AL70">
            <v>22090.000000000007</v>
          </cell>
          <cell r="AM70">
            <v>0</v>
          </cell>
          <cell r="AN70">
            <v>0</v>
          </cell>
          <cell r="AO70">
            <v>22090.000000000007</v>
          </cell>
          <cell r="AP70">
            <v>54</v>
          </cell>
          <cell r="AQ70">
            <v>31860</v>
          </cell>
          <cell r="AR70">
            <v>0</v>
          </cell>
          <cell r="AS70">
            <v>0</v>
          </cell>
          <cell r="AT70">
            <v>31860</v>
          </cell>
          <cell r="AU70">
            <v>22.999999999999964</v>
          </cell>
          <cell r="AV70">
            <v>0</v>
          </cell>
          <cell r="AW70">
            <v>22.999999999999964</v>
          </cell>
          <cell r="AX70">
            <v>5059.9999999999918</v>
          </cell>
          <cell r="AY70">
            <v>53.000000000000071</v>
          </cell>
          <cell r="AZ70">
            <v>14310.00000000002</v>
          </cell>
          <cell r="BA70">
            <v>40.999999999999964</v>
          </cell>
          <cell r="BB70">
            <v>17219.999999999985</v>
          </cell>
          <cell r="BC70">
            <v>0</v>
          </cell>
          <cell r="BD70">
            <v>0</v>
          </cell>
          <cell r="BE70">
            <v>4.0000000000000036</v>
          </cell>
          <cell r="BF70">
            <v>1960.0000000000018</v>
          </cell>
          <cell r="BG70">
            <v>0</v>
          </cell>
          <cell r="BH70">
            <v>0</v>
          </cell>
          <cell r="BI70">
            <v>38550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38550</v>
          </cell>
          <cell r="BZ70">
            <v>92500</v>
          </cell>
          <cell r="CA70">
            <v>0</v>
          </cell>
          <cell r="CB70">
            <v>92500</v>
          </cell>
          <cell r="CC70">
            <v>59.428571428571423</v>
          </cell>
          <cell r="CD70">
            <v>67154.28571428571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67154.28571428571</v>
          </cell>
          <cell r="CR70">
            <v>3.3599999999999941</v>
          </cell>
          <cell r="CS70">
            <v>3107.9999999999945</v>
          </cell>
          <cell r="CT70">
            <v>0</v>
          </cell>
          <cell r="CU70">
            <v>0</v>
          </cell>
          <cell r="CV70">
            <v>3107.9999999999945</v>
          </cell>
          <cell r="CW70">
            <v>3.2977099236641187</v>
          </cell>
          <cell r="CX70">
            <v>1863.2061068702271</v>
          </cell>
          <cell r="CY70">
            <v>0</v>
          </cell>
          <cell r="CZ70">
            <v>0</v>
          </cell>
          <cell r="DA70">
            <v>1863.2061068702271</v>
          </cell>
          <cell r="DB70">
            <v>619391.89182115579</v>
          </cell>
          <cell r="DC70">
            <v>0</v>
          </cell>
          <cell r="DD70">
            <v>619391.89182115579</v>
          </cell>
          <cell r="DE70">
            <v>128617</v>
          </cell>
          <cell r="DF70">
            <v>0</v>
          </cell>
          <cell r="DG70">
            <v>128617</v>
          </cell>
          <cell r="DH70">
            <v>20.571428571428573</v>
          </cell>
          <cell r="DI70">
            <v>7.7436582109479013E-2</v>
          </cell>
          <cell r="DJ70">
            <v>0.99299999999999999</v>
          </cell>
          <cell r="DK70">
            <v>0</v>
          </cell>
          <cell r="DL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1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2956.134</v>
          </cell>
          <cell r="EB70">
            <v>2956.134</v>
          </cell>
          <cell r="EC70">
            <v>0</v>
          </cell>
          <cell r="ED70">
            <v>0</v>
          </cell>
          <cell r="EE70">
            <v>2956.134</v>
          </cell>
          <cell r="EF70">
            <v>2956.134</v>
          </cell>
          <cell r="EG70">
            <v>0</v>
          </cell>
          <cell r="EI70">
            <v>0</v>
          </cell>
          <cell r="EJ70">
            <v>0</v>
          </cell>
          <cell r="EK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131573.13399999999</v>
          </cell>
          <cell r="EQ70">
            <v>0</v>
          </cell>
          <cell r="ER70">
            <v>131573.13399999999</v>
          </cell>
          <cell r="ES70">
            <v>750965.02582115575</v>
          </cell>
          <cell r="ET70">
            <v>0</v>
          </cell>
          <cell r="EU70">
            <v>750965.02582115575</v>
          </cell>
          <cell r="EV70">
            <v>748008.89182115579</v>
          </cell>
          <cell r="EW70">
            <v>5194.506193202471</v>
          </cell>
          <cell r="EX70">
            <v>4265</v>
          </cell>
          <cell r="EY70">
            <v>0</v>
          </cell>
          <cell r="EZ70">
            <v>614160</v>
          </cell>
          <cell r="FA70">
            <v>0</v>
          </cell>
          <cell r="FB70">
            <v>750965.02582115575</v>
          </cell>
          <cell r="FC70">
            <v>718195.38696087152</v>
          </cell>
          <cell r="FD70">
            <v>0</v>
          </cell>
          <cell r="FE70">
            <v>750965.02582115575</v>
          </cell>
        </row>
        <row r="71">
          <cell r="A71">
            <v>3253</v>
          </cell>
          <cell r="B71">
            <v>8813253</v>
          </cell>
          <cell r="E71" t="str">
            <v>Cherry Tree Primary School</v>
          </cell>
          <cell r="F71" t="str">
            <v>P</v>
          </cell>
          <cell r="G71" t="str">
            <v/>
          </cell>
          <cell r="H71" t="str">
            <v/>
          </cell>
          <cell r="I71" t="str">
            <v>Y</v>
          </cell>
          <cell r="K71">
            <v>3253</v>
          </cell>
          <cell r="L71">
            <v>143452</v>
          </cell>
          <cell r="O71">
            <v>7</v>
          </cell>
          <cell r="P71">
            <v>0</v>
          </cell>
          <cell r="Q71">
            <v>0</v>
          </cell>
          <cell r="S71">
            <v>53</v>
          </cell>
          <cell r="T71">
            <v>351</v>
          </cell>
          <cell r="V71">
            <v>404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404</v>
          </cell>
          <cell r="AF71">
            <v>1275872.3999999999</v>
          </cell>
          <cell r="AG71">
            <v>0</v>
          </cell>
          <cell r="AH71">
            <v>0</v>
          </cell>
          <cell r="AI71">
            <v>0</v>
          </cell>
          <cell r="AJ71">
            <v>1275872.3999999999</v>
          </cell>
          <cell r="AK71">
            <v>180.00000000000017</v>
          </cell>
          <cell r="AL71">
            <v>84600.000000000087</v>
          </cell>
          <cell r="AM71">
            <v>0</v>
          </cell>
          <cell r="AN71">
            <v>0</v>
          </cell>
          <cell r="AO71">
            <v>84600.000000000087</v>
          </cell>
          <cell r="AP71">
            <v>189.99999999999989</v>
          </cell>
          <cell r="AQ71">
            <v>112099.99999999993</v>
          </cell>
          <cell r="AR71">
            <v>0</v>
          </cell>
          <cell r="AS71">
            <v>0</v>
          </cell>
          <cell r="AT71">
            <v>112099.99999999993</v>
          </cell>
          <cell r="AU71">
            <v>9.0000000000000089</v>
          </cell>
          <cell r="AV71">
            <v>0</v>
          </cell>
          <cell r="AW71">
            <v>56.000000000000149</v>
          </cell>
          <cell r="AX71">
            <v>12320.000000000033</v>
          </cell>
          <cell r="AY71">
            <v>101.9999999999998</v>
          </cell>
          <cell r="AZ71">
            <v>27539.999999999945</v>
          </cell>
          <cell r="BA71">
            <v>17.000000000000011</v>
          </cell>
          <cell r="BB71">
            <v>7140.0000000000045</v>
          </cell>
          <cell r="BC71">
            <v>26.000000000000018</v>
          </cell>
          <cell r="BD71">
            <v>11960.000000000007</v>
          </cell>
          <cell r="BE71">
            <v>84.000000000000028</v>
          </cell>
          <cell r="BF71">
            <v>41160.000000000015</v>
          </cell>
          <cell r="BG71">
            <v>109.9999999999999</v>
          </cell>
          <cell r="BH71">
            <v>70399.999999999942</v>
          </cell>
          <cell r="BI71">
            <v>170519.99999999994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170519.99999999994</v>
          </cell>
          <cell r="BZ71">
            <v>367219.99999999994</v>
          </cell>
          <cell r="CA71">
            <v>0</v>
          </cell>
          <cell r="CB71">
            <v>367219.99999999994</v>
          </cell>
          <cell r="CC71">
            <v>99.797619047619065</v>
          </cell>
          <cell r="CD71">
            <v>112771.30952380954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112771.30952380954</v>
          </cell>
          <cell r="CR71">
            <v>6.7599999999999909</v>
          </cell>
          <cell r="CS71">
            <v>6252.9999999999918</v>
          </cell>
          <cell r="CT71">
            <v>0</v>
          </cell>
          <cell r="CU71">
            <v>0</v>
          </cell>
          <cell r="CV71">
            <v>6252.9999999999918</v>
          </cell>
          <cell r="CW71">
            <v>29.925925925925934</v>
          </cell>
          <cell r="CX71">
            <v>16908.148148148153</v>
          </cell>
          <cell r="CY71">
            <v>0</v>
          </cell>
          <cell r="CZ71">
            <v>0</v>
          </cell>
          <cell r="DA71">
            <v>16908.148148148153</v>
          </cell>
          <cell r="DB71">
            <v>1779024.8576719575</v>
          </cell>
          <cell r="DC71">
            <v>0</v>
          </cell>
          <cell r="DD71">
            <v>1779024.8576719575</v>
          </cell>
          <cell r="DE71">
            <v>128617</v>
          </cell>
          <cell r="DF71">
            <v>0</v>
          </cell>
          <cell r="DG71">
            <v>128617</v>
          </cell>
          <cell r="DH71">
            <v>57.714285714285715</v>
          </cell>
          <cell r="DI71">
            <v>0</v>
          </cell>
          <cell r="DJ71">
            <v>0.59299999999999997</v>
          </cell>
          <cell r="DK71">
            <v>0</v>
          </cell>
          <cell r="DL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1.0156360164</v>
          </cell>
          <cell r="DS71">
            <v>29827.919371885208</v>
          </cell>
          <cell r="DT71">
            <v>0</v>
          </cell>
          <cell r="DU71">
            <v>29827.919371885208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31740.65</v>
          </cell>
          <cell r="EB71">
            <v>31740.65</v>
          </cell>
          <cell r="EC71">
            <v>0</v>
          </cell>
          <cell r="ED71">
            <v>0</v>
          </cell>
          <cell r="EE71">
            <v>31740.65</v>
          </cell>
          <cell r="EF71">
            <v>31740.650000000005</v>
          </cell>
          <cell r="EG71">
            <v>0</v>
          </cell>
          <cell r="EI71">
            <v>0</v>
          </cell>
          <cell r="EJ71">
            <v>0</v>
          </cell>
          <cell r="EK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190185.56937188521</v>
          </cell>
          <cell r="EQ71">
            <v>0</v>
          </cell>
          <cell r="ER71">
            <v>190185.56937188521</v>
          </cell>
          <cell r="ES71">
            <v>1969210.4270438426</v>
          </cell>
          <cell r="ET71">
            <v>0</v>
          </cell>
          <cell r="EU71">
            <v>1969210.4270438426</v>
          </cell>
          <cell r="EV71">
            <v>1937469.7770438427</v>
          </cell>
          <cell r="EW71">
            <v>4795.7172699105022</v>
          </cell>
          <cell r="EX71">
            <v>4265</v>
          </cell>
          <cell r="EY71">
            <v>0</v>
          </cell>
          <cell r="EZ71">
            <v>1723060</v>
          </cell>
          <cell r="FA71">
            <v>0</v>
          </cell>
          <cell r="FB71">
            <v>1969210.4270438426</v>
          </cell>
          <cell r="FC71">
            <v>1873118.8443358289</v>
          </cell>
          <cell r="FD71">
            <v>0</v>
          </cell>
          <cell r="FE71">
            <v>1969210.4270438426</v>
          </cell>
        </row>
        <row r="72">
          <cell r="A72">
            <v>2125</v>
          </cell>
          <cell r="B72">
            <v>8812125</v>
          </cell>
          <cell r="E72" t="str">
            <v>Chigwell Primary Academy</v>
          </cell>
          <cell r="F72" t="str">
            <v>P</v>
          </cell>
          <cell r="G72" t="str">
            <v/>
          </cell>
          <cell r="H72" t="str">
            <v/>
          </cell>
          <cell r="I72" t="str">
            <v>Y</v>
          </cell>
          <cell r="K72">
            <v>2125</v>
          </cell>
          <cell r="L72">
            <v>141869</v>
          </cell>
          <cell r="O72">
            <v>7</v>
          </cell>
          <cell r="P72">
            <v>0</v>
          </cell>
          <cell r="Q72">
            <v>0</v>
          </cell>
          <cell r="S72">
            <v>30</v>
          </cell>
          <cell r="T72">
            <v>210</v>
          </cell>
          <cell r="V72">
            <v>240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240</v>
          </cell>
          <cell r="AF72">
            <v>757944</v>
          </cell>
          <cell r="AG72">
            <v>0</v>
          </cell>
          <cell r="AH72">
            <v>0</v>
          </cell>
          <cell r="AI72">
            <v>0</v>
          </cell>
          <cell r="AJ72">
            <v>757944</v>
          </cell>
          <cell r="AK72">
            <v>16.999999999999993</v>
          </cell>
          <cell r="AL72">
            <v>7989.9999999999964</v>
          </cell>
          <cell r="AM72">
            <v>0</v>
          </cell>
          <cell r="AN72">
            <v>0</v>
          </cell>
          <cell r="AO72">
            <v>7989.9999999999964</v>
          </cell>
          <cell r="AP72">
            <v>21</v>
          </cell>
          <cell r="AQ72">
            <v>12390</v>
          </cell>
          <cell r="AR72">
            <v>0</v>
          </cell>
          <cell r="AS72">
            <v>0</v>
          </cell>
          <cell r="AT72">
            <v>12390</v>
          </cell>
          <cell r="AU72">
            <v>187.56302521008408</v>
          </cell>
          <cell r="AV72">
            <v>0</v>
          </cell>
          <cell r="AW72">
            <v>8.0672268907563129</v>
          </cell>
          <cell r="AX72">
            <v>1774.7899159663889</v>
          </cell>
          <cell r="AY72">
            <v>41.344537815125996</v>
          </cell>
          <cell r="AZ72">
            <v>11163.025210084019</v>
          </cell>
          <cell r="BA72">
            <v>1.0084033613445385</v>
          </cell>
          <cell r="BB72">
            <v>423.52941176470614</v>
          </cell>
          <cell r="BC72">
            <v>2.0168067226890742</v>
          </cell>
          <cell r="BD72">
            <v>927.73109243697411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14289.075630252088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14289.075630252088</v>
          </cell>
          <cell r="BZ72">
            <v>34669.075630252082</v>
          </cell>
          <cell r="CA72">
            <v>0</v>
          </cell>
          <cell r="CB72">
            <v>34669.075630252082</v>
          </cell>
          <cell r="CC72">
            <v>42.424242424242429</v>
          </cell>
          <cell r="CD72">
            <v>47939.393939393944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47939.393939393944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25.142857142857199</v>
          </cell>
          <cell r="CX72">
            <v>14205.714285714317</v>
          </cell>
          <cell r="CY72">
            <v>0</v>
          </cell>
          <cell r="CZ72">
            <v>0</v>
          </cell>
          <cell r="DA72">
            <v>14205.714285714317</v>
          </cell>
          <cell r="DB72">
            <v>854758.18385536037</v>
          </cell>
          <cell r="DC72">
            <v>0</v>
          </cell>
          <cell r="DD72">
            <v>854758.18385536037</v>
          </cell>
          <cell r="DE72">
            <v>128617</v>
          </cell>
          <cell r="DF72">
            <v>0</v>
          </cell>
          <cell r="DG72">
            <v>128617</v>
          </cell>
          <cell r="DH72">
            <v>34.285714285714285</v>
          </cell>
          <cell r="DI72">
            <v>0</v>
          </cell>
          <cell r="DJ72">
            <v>1.4059999999999999</v>
          </cell>
          <cell r="DK72">
            <v>0</v>
          </cell>
          <cell r="DL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1.0156360164</v>
          </cell>
          <cell r="DS72">
            <v>15376.070502115437</v>
          </cell>
          <cell r="DT72">
            <v>0</v>
          </cell>
          <cell r="DU72">
            <v>15376.070502115437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5176.5</v>
          </cell>
          <cell r="EB72">
            <v>5176.5</v>
          </cell>
          <cell r="EC72">
            <v>0</v>
          </cell>
          <cell r="ED72">
            <v>0</v>
          </cell>
          <cell r="EE72">
            <v>5176.5</v>
          </cell>
          <cell r="EF72">
            <v>5176.5</v>
          </cell>
          <cell r="EG72">
            <v>0</v>
          </cell>
          <cell r="EI72">
            <v>0</v>
          </cell>
          <cell r="EJ72">
            <v>0</v>
          </cell>
          <cell r="EK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149169.57050211544</v>
          </cell>
          <cell r="EQ72">
            <v>0</v>
          </cell>
          <cell r="ER72">
            <v>149169.57050211544</v>
          </cell>
          <cell r="ES72">
            <v>1003927.7543574758</v>
          </cell>
          <cell r="ET72">
            <v>0</v>
          </cell>
          <cell r="EU72">
            <v>1003927.7543574758</v>
          </cell>
          <cell r="EV72">
            <v>998751.25435747579</v>
          </cell>
          <cell r="EW72">
            <v>4161.463559822816</v>
          </cell>
          <cell r="EX72">
            <v>4265</v>
          </cell>
          <cell r="EY72">
            <v>103.53644017718398</v>
          </cell>
          <cell r="EZ72">
            <v>1023600</v>
          </cell>
          <cell r="FA72">
            <v>24848.745642524213</v>
          </cell>
          <cell r="FB72">
            <v>1028776.5</v>
          </cell>
          <cell r="FC72">
            <v>1021654.7456890079</v>
          </cell>
          <cell r="FD72">
            <v>0</v>
          </cell>
          <cell r="FE72">
            <v>1028776.5</v>
          </cell>
        </row>
        <row r="73">
          <cell r="A73">
            <v>2323</v>
          </cell>
          <cell r="B73">
            <v>8812323</v>
          </cell>
          <cell r="E73" t="str">
            <v>Chigwell Row Infant School</v>
          </cell>
          <cell r="F73" t="str">
            <v>P</v>
          </cell>
          <cell r="G73" t="str">
            <v/>
          </cell>
          <cell r="H73" t="str">
            <v/>
          </cell>
          <cell r="I73" t="str">
            <v>Y</v>
          </cell>
          <cell r="K73">
            <v>2323</v>
          </cell>
          <cell r="L73">
            <v>145993</v>
          </cell>
          <cell r="O73">
            <v>3</v>
          </cell>
          <cell r="P73">
            <v>0</v>
          </cell>
          <cell r="Q73">
            <v>0</v>
          </cell>
          <cell r="S73">
            <v>26</v>
          </cell>
          <cell r="T73">
            <v>38</v>
          </cell>
          <cell r="V73">
            <v>64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64</v>
          </cell>
          <cell r="AF73">
            <v>202118.39999999999</v>
          </cell>
          <cell r="AG73">
            <v>0</v>
          </cell>
          <cell r="AH73">
            <v>0</v>
          </cell>
          <cell r="AI73">
            <v>0</v>
          </cell>
          <cell r="AJ73">
            <v>202118.39999999999</v>
          </cell>
          <cell r="AK73">
            <v>13</v>
          </cell>
          <cell r="AL73">
            <v>6110</v>
          </cell>
          <cell r="AM73">
            <v>0</v>
          </cell>
          <cell r="AN73">
            <v>0</v>
          </cell>
          <cell r="AO73">
            <v>6110</v>
          </cell>
          <cell r="AP73">
            <v>13</v>
          </cell>
          <cell r="AQ73">
            <v>7670</v>
          </cell>
          <cell r="AR73">
            <v>0</v>
          </cell>
          <cell r="AS73">
            <v>0</v>
          </cell>
          <cell r="AT73">
            <v>7670</v>
          </cell>
          <cell r="AU73">
            <v>33.523809523809533</v>
          </cell>
          <cell r="AV73">
            <v>0</v>
          </cell>
          <cell r="AW73">
            <v>2.031746031746029</v>
          </cell>
          <cell r="AX73">
            <v>446.98412698412636</v>
          </cell>
          <cell r="AY73">
            <v>26.412698412698433</v>
          </cell>
          <cell r="AZ73">
            <v>7131.428571428577</v>
          </cell>
          <cell r="BA73">
            <v>1.0158730158730176</v>
          </cell>
          <cell r="BB73">
            <v>426.66666666666737</v>
          </cell>
          <cell r="BC73">
            <v>1.0158730158730176</v>
          </cell>
          <cell r="BD73">
            <v>467.30158730158809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8472.3809523809578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8472.3809523809578</v>
          </cell>
          <cell r="BZ73">
            <v>22252.380952380958</v>
          </cell>
          <cell r="CA73">
            <v>0</v>
          </cell>
          <cell r="CB73">
            <v>22252.380952380958</v>
          </cell>
          <cell r="CC73">
            <v>15.655354403191163</v>
          </cell>
          <cell r="CD73">
            <v>17690.550475606015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17690.550475606015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8.4210526315789433</v>
          </cell>
          <cell r="CX73">
            <v>4757.8947368421032</v>
          </cell>
          <cell r="CY73">
            <v>0</v>
          </cell>
          <cell r="CZ73">
            <v>0</v>
          </cell>
          <cell r="DA73">
            <v>4757.8947368421032</v>
          </cell>
          <cell r="DB73">
            <v>246819.22616482907</v>
          </cell>
          <cell r="DC73">
            <v>0</v>
          </cell>
          <cell r="DD73">
            <v>246819.22616482907</v>
          </cell>
          <cell r="DE73">
            <v>128617</v>
          </cell>
          <cell r="DF73">
            <v>0</v>
          </cell>
          <cell r="DG73">
            <v>128617</v>
          </cell>
          <cell r="DH73">
            <v>21.333333333333332</v>
          </cell>
          <cell r="DI73">
            <v>6.230529595015577E-3</v>
          </cell>
          <cell r="DJ73">
            <v>0.95099999999999996</v>
          </cell>
          <cell r="DK73">
            <v>0</v>
          </cell>
          <cell r="DL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1.0156360164</v>
          </cell>
          <cell r="DS73">
            <v>5870.3269894673804</v>
          </cell>
          <cell r="DT73">
            <v>0</v>
          </cell>
          <cell r="DU73">
            <v>5870.3269894673804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1005.626</v>
          </cell>
          <cell r="EB73">
            <v>1005.626</v>
          </cell>
          <cell r="EC73">
            <v>0</v>
          </cell>
          <cell r="ED73">
            <v>0</v>
          </cell>
          <cell r="EE73">
            <v>1005.626</v>
          </cell>
          <cell r="EF73">
            <v>1005.626</v>
          </cell>
          <cell r="EG73">
            <v>0</v>
          </cell>
          <cell r="EI73">
            <v>0</v>
          </cell>
          <cell r="EJ73">
            <v>0</v>
          </cell>
          <cell r="EK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135492.95298946736</v>
          </cell>
          <cell r="EQ73">
            <v>0</v>
          </cell>
          <cell r="ER73">
            <v>135492.95298946736</v>
          </cell>
          <cell r="ES73">
            <v>382312.17915429641</v>
          </cell>
          <cell r="ET73">
            <v>0</v>
          </cell>
          <cell r="EU73">
            <v>382312.17915429641</v>
          </cell>
          <cell r="EV73">
            <v>381306.55315429647</v>
          </cell>
          <cell r="EW73">
            <v>5957.9148930358824</v>
          </cell>
          <cell r="EX73">
            <v>4265</v>
          </cell>
          <cell r="EY73">
            <v>0</v>
          </cell>
          <cell r="EZ73">
            <v>272960</v>
          </cell>
          <cell r="FA73">
            <v>0</v>
          </cell>
          <cell r="FB73">
            <v>382312.17915429641</v>
          </cell>
          <cell r="FC73">
            <v>393434.77961606171</v>
          </cell>
          <cell r="FD73">
            <v>11122.600461765309</v>
          </cell>
          <cell r="FE73">
            <v>393434.77961606171</v>
          </cell>
        </row>
        <row r="74">
          <cell r="A74">
            <v>2330</v>
          </cell>
          <cell r="B74">
            <v>8812330</v>
          </cell>
          <cell r="C74">
            <v>4816</v>
          </cell>
          <cell r="D74" t="str">
            <v>RB054816</v>
          </cell>
          <cell r="E74" t="str">
            <v>Chipping Hill Primary School</v>
          </cell>
          <cell r="F74" t="str">
            <v>P</v>
          </cell>
          <cell r="G74" t="str">
            <v>Y</v>
          </cell>
          <cell r="H74">
            <v>10003486</v>
          </cell>
          <cell r="I74" t="str">
            <v/>
          </cell>
          <cell r="K74">
            <v>2330</v>
          </cell>
          <cell r="L74">
            <v>114827</v>
          </cell>
          <cell r="O74">
            <v>7</v>
          </cell>
          <cell r="P74">
            <v>0</v>
          </cell>
          <cell r="Q74">
            <v>0</v>
          </cell>
          <cell r="S74">
            <v>58</v>
          </cell>
          <cell r="T74">
            <v>357</v>
          </cell>
          <cell r="V74">
            <v>415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415</v>
          </cell>
          <cell r="AF74">
            <v>1310611.5</v>
          </cell>
          <cell r="AG74">
            <v>0</v>
          </cell>
          <cell r="AH74">
            <v>0</v>
          </cell>
          <cell r="AI74">
            <v>0</v>
          </cell>
          <cell r="AJ74">
            <v>1310611.5</v>
          </cell>
          <cell r="AK74">
            <v>53.000000000000014</v>
          </cell>
          <cell r="AL74">
            <v>24910.000000000007</v>
          </cell>
          <cell r="AM74">
            <v>0</v>
          </cell>
          <cell r="AN74">
            <v>0</v>
          </cell>
          <cell r="AO74">
            <v>24910.000000000007</v>
          </cell>
          <cell r="AP74">
            <v>57.999999999999865</v>
          </cell>
          <cell r="AQ74">
            <v>34219.99999999992</v>
          </cell>
          <cell r="AR74">
            <v>0</v>
          </cell>
          <cell r="AS74">
            <v>0</v>
          </cell>
          <cell r="AT74">
            <v>34219.99999999992</v>
          </cell>
          <cell r="AU74">
            <v>379.00000000000011</v>
          </cell>
          <cell r="AV74">
            <v>0</v>
          </cell>
          <cell r="AW74">
            <v>10.999999999999982</v>
          </cell>
          <cell r="AX74">
            <v>2419.9999999999959</v>
          </cell>
          <cell r="AY74">
            <v>23.999999999999993</v>
          </cell>
          <cell r="AZ74">
            <v>6479.9999999999982</v>
          </cell>
          <cell r="BA74">
            <v>1.0000000000000009</v>
          </cell>
          <cell r="BB74">
            <v>420.0000000000004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9319.9999999999945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9319.9999999999945</v>
          </cell>
          <cell r="BZ74">
            <v>68449.999999999927</v>
          </cell>
          <cell r="CA74">
            <v>0</v>
          </cell>
          <cell r="CB74">
            <v>68449.999999999927</v>
          </cell>
          <cell r="CC74">
            <v>67.612359550561806</v>
          </cell>
          <cell r="CD74">
            <v>76401.966292134835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76401.966292134835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23.24929971988794</v>
          </cell>
          <cell r="CX74">
            <v>13135.854341736685</v>
          </cell>
          <cell r="CY74">
            <v>0</v>
          </cell>
          <cell r="CZ74">
            <v>0</v>
          </cell>
          <cell r="DA74">
            <v>13135.854341736685</v>
          </cell>
          <cell r="DB74">
            <v>1468599.3206338717</v>
          </cell>
          <cell r="DC74">
            <v>0</v>
          </cell>
          <cell r="DD74">
            <v>1468599.3206338717</v>
          </cell>
          <cell r="DE74">
            <v>128617</v>
          </cell>
          <cell r="DF74">
            <v>0</v>
          </cell>
          <cell r="DG74">
            <v>128617</v>
          </cell>
          <cell r="DH74">
            <v>59.285714285714285</v>
          </cell>
          <cell r="DI74">
            <v>0</v>
          </cell>
          <cell r="DJ74">
            <v>0.57099999999999995</v>
          </cell>
          <cell r="DK74">
            <v>0</v>
          </cell>
          <cell r="DL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1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55130.82</v>
          </cell>
          <cell r="EB74">
            <v>55130.82</v>
          </cell>
          <cell r="EC74">
            <v>-346.81999999999971</v>
          </cell>
          <cell r="ED74">
            <v>0</v>
          </cell>
          <cell r="EE74">
            <v>54784</v>
          </cell>
          <cell r="EF74">
            <v>54784</v>
          </cell>
          <cell r="EG74">
            <v>0</v>
          </cell>
          <cell r="EI74">
            <v>0</v>
          </cell>
          <cell r="EJ74">
            <v>0</v>
          </cell>
          <cell r="EK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183401</v>
          </cell>
          <cell r="EQ74">
            <v>0</v>
          </cell>
          <cell r="ER74">
            <v>183401</v>
          </cell>
          <cell r="ES74">
            <v>1652000.3206338717</v>
          </cell>
          <cell r="ET74">
            <v>0</v>
          </cell>
          <cell r="EU74">
            <v>1652000.3206338717</v>
          </cell>
          <cell r="EV74">
            <v>1597216.3206338717</v>
          </cell>
          <cell r="EW74">
            <v>3848.7140256237872</v>
          </cell>
          <cell r="EX74">
            <v>4265</v>
          </cell>
          <cell r="EY74">
            <v>416.28597437621283</v>
          </cell>
          <cell r="EZ74">
            <v>1769975</v>
          </cell>
          <cell r="FA74">
            <v>172758.67936612829</v>
          </cell>
          <cell r="FB74">
            <v>1824759</v>
          </cell>
          <cell r="FC74">
            <v>1793527.7139722626</v>
          </cell>
          <cell r="FD74">
            <v>0</v>
          </cell>
          <cell r="FE74">
            <v>1824759</v>
          </cell>
        </row>
        <row r="75">
          <cell r="A75">
            <v>2685</v>
          </cell>
          <cell r="B75">
            <v>8812685</v>
          </cell>
          <cell r="E75" t="str">
            <v>Chipping Ongar Primary School</v>
          </cell>
          <cell r="F75" t="str">
            <v>P</v>
          </cell>
          <cell r="G75" t="str">
            <v/>
          </cell>
          <cell r="H75" t="str">
            <v/>
          </cell>
          <cell r="I75" t="str">
            <v>Y</v>
          </cell>
          <cell r="K75">
            <v>2685</v>
          </cell>
          <cell r="L75">
            <v>146195</v>
          </cell>
          <cell r="O75">
            <v>7</v>
          </cell>
          <cell r="P75">
            <v>0</v>
          </cell>
          <cell r="Q75">
            <v>0</v>
          </cell>
          <cell r="S75">
            <v>29</v>
          </cell>
          <cell r="T75">
            <v>179</v>
          </cell>
          <cell r="V75">
            <v>208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208</v>
          </cell>
          <cell r="AF75">
            <v>656884.79999999993</v>
          </cell>
          <cell r="AG75">
            <v>0</v>
          </cell>
          <cell r="AH75">
            <v>0</v>
          </cell>
          <cell r="AI75">
            <v>0</v>
          </cell>
          <cell r="AJ75">
            <v>656884.79999999993</v>
          </cell>
          <cell r="AK75">
            <v>26</v>
          </cell>
          <cell r="AL75">
            <v>12220</v>
          </cell>
          <cell r="AM75">
            <v>0</v>
          </cell>
          <cell r="AN75">
            <v>0</v>
          </cell>
          <cell r="AO75">
            <v>12220</v>
          </cell>
          <cell r="AP75">
            <v>28.000000000000078</v>
          </cell>
          <cell r="AQ75">
            <v>16520.000000000047</v>
          </cell>
          <cell r="AR75">
            <v>0</v>
          </cell>
          <cell r="AS75">
            <v>0</v>
          </cell>
          <cell r="AT75">
            <v>16520.000000000047</v>
          </cell>
          <cell r="AU75">
            <v>107.99999999999996</v>
          </cell>
          <cell r="AV75">
            <v>0</v>
          </cell>
          <cell r="AW75">
            <v>20.999999999999904</v>
          </cell>
          <cell r="AX75">
            <v>4619.9999999999791</v>
          </cell>
          <cell r="AY75">
            <v>78.999999999999943</v>
          </cell>
          <cell r="AZ75">
            <v>21329.999999999985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25949.999999999964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25949.999999999964</v>
          </cell>
          <cell r="BZ75">
            <v>54690.000000000015</v>
          </cell>
          <cell r="CA75">
            <v>0</v>
          </cell>
          <cell r="CB75">
            <v>54690.000000000015</v>
          </cell>
          <cell r="CC75">
            <v>47.910112359550567</v>
          </cell>
          <cell r="CD75">
            <v>54138.426966292143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54138.426966292143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765713.22696629213</v>
          </cell>
          <cell r="DC75">
            <v>0</v>
          </cell>
          <cell r="DD75">
            <v>765713.22696629213</v>
          </cell>
          <cell r="DE75">
            <v>128617</v>
          </cell>
          <cell r="DF75">
            <v>0</v>
          </cell>
          <cell r="DG75">
            <v>128617</v>
          </cell>
          <cell r="DH75">
            <v>29.714285714285715</v>
          </cell>
          <cell r="DI75">
            <v>0</v>
          </cell>
          <cell r="DJ75">
            <v>1.9330000000000001</v>
          </cell>
          <cell r="DK75">
            <v>0</v>
          </cell>
          <cell r="DL75">
            <v>0.83250000000000013</v>
          </cell>
          <cell r="DO75">
            <v>0</v>
          </cell>
          <cell r="DP75">
            <v>0</v>
          </cell>
          <cell r="DQ75">
            <v>0</v>
          </cell>
          <cell r="DR75">
            <v>1.0156360164</v>
          </cell>
          <cell r="DS75">
            <v>13983.762095860673</v>
          </cell>
          <cell r="DT75">
            <v>0</v>
          </cell>
          <cell r="DU75">
            <v>13983.762095860673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2860.2580000000003</v>
          </cell>
          <cell r="EB75">
            <v>2860.2579999999998</v>
          </cell>
          <cell r="EC75">
            <v>0</v>
          </cell>
          <cell r="ED75">
            <v>0</v>
          </cell>
          <cell r="EE75">
            <v>2860.2579999999998</v>
          </cell>
          <cell r="EF75">
            <v>2860.2579999999998</v>
          </cell>
          <cell r="EG75">
            <v>0</v>
          </cell>
          <cell r="EI75">
            <v>0</v>
          </cell>
          <cell r="EJ75">
            <v>0</v>
          </cell>
          <cell r="EK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145461.02009586067</v>
          </cell>
          <cell r="EQ75">
            <v>0</v>
          </cell>
          <cell r="ER75">
            <v>145461.02009586067</v>
          </cell>
          <cell r="ES75">
            <v>911174.24706215283</v>
          </cell>
          <cell r="ET75">
            <v>0</v>
          </cell>
          <cell r="EU75">
            <v>911174.24706215283</v>
          </cell>
          <cell r="EV75">
            <v>908313.9890621528</v>
          </cell>
          <cell r="EW75">
            <v>4366.8941781834274</v>
          </cell>
          <cell r="EX75">
            <v>4265</v>
          </cell>
          <cell r="EY75">
            <v>0</v>
          </cell>
          <cell r="EZ75">
            <v>887120</v>
          </cell>
          <cell r="FA75">
            <v>0</v>
          </cell>
          <cell r="FB75">
            <v>911174.24706215283</v>
          </cell>
          <cell r="FC75">
            <v>897526.22491825104</v>
          </cell>
          <cell r="FD75">
            <v>0</v>
          </cell>
          <cell r="FE75">
            <v>911174.24706215283</v>
          </cell>
        </row>
        <row r="76">
          <cell r="A76">
            <v>3795</v>
          </cell>
          <cell r="B76">
            <v>8813795</v>
          </cell>
          <cell r="C76">
            <v>1760</v>
          </cell>
          <cell r="D76" t="str">
            <v>RB051760</v>
          </cell>
          <cell r="E76" t="str">
            <v>Chrishall Holy Trinity and St Nicholas CofE (Aided) Primary School and Pre-School</v>
          </cell>
          <cell r="F76" t="str">
            <v>P</v>
          </cell>
          <cell r="G76" t="str">
            <v>Y</v>
          </cell>
          <cell r="H76">
            <v>10041431</v>
          </cell>
          <cell r="I76" t="str">
            <v/>
          </cell>
          <cell r="K76">
            <v>3795</v>
          </cell>
          <cell r="L76">
            <v>115195</v>
          </cell>
          <cell r="O76">
            <v>7</v>
          </cell>
          <cell r="P76">
            <v>0</v>
          </cell>
          <cell r="Q76">
            <v>0</v>
          </cell>
          <cell r="S76">
            <v>19</v>
          </cell>
          <cell r="T76">
            <v>92</v>
          </cell>
          <cell r="V76">
            <v>111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111</v>
          </cell>
          <cell r="AF76">
            <v>350549.1</v>
          </cell>
          <cell r="AG76">
            <v>0</v>
          </cell>
          <cell r="AH76">
            <v>0</v>
          </cell>
          <cell r="AI76">
            <v>0</v>
          </cell>
          <cell r="AJ76">
            <v>350549.1</v>
          </cell>
          <cell r="AK76">
            <v>3.999999999999996</v>
          </cell>
          <cell r="AL76">
            <v>1879.9999999999982</v>
          </cell>
          <cell r="AM76">
            <v>0</v>
          </cell>
          <cell r="AN76">
            <v>0</v>
          </cell>
          <cell r="AO76">
            <v>1879.9999999999982</v>
          </cell>
          <cell r="AP76">
            <v>3.999999999999996</v>
          </cell>
          <cell r="AQ76">
            <v>2359.9999999999977</v>
          </cell>
          <cell r="AR76">
            <v>0</v>
          </cell>
          <cell r="AS76">
            <v>0</v>
          </cell>
          <cell r="AT76">
            <v>2359.9999999999977</v>
          </cell>
          <cell r="AU76">
            <v>111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4239.9999999999964</v>
          </cell>
          <cell r="CA76">
            <v>0</v>
          </cell>
          <cell r="CB76">
            <v>4239.9999999999964</v>
          </cell>
          <cell r="CC76">
            <v>22.76923076923077</v>
          </cell>
          <cell r="CD76">
            <v>25729.23076923077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25729.23076923077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380518.33076923073</v>
          </cell>
          <cell r="DC76">
            <v>0</v>
          </cell>
          <cell r="DD76">
            <v>380518.33076923073</v>
          </cell>
          <cell r="DE76">
            <v>128617</v>
          </cell>
          <cell r="DF76">
            <v>0</v>
          </cell>
          <cell r="DG76">
            <v>128617</v>
          </cell>
          <cell r="DH76">
            <v>15.857142857142858</v>
          </cell>
          <cell r="DI76">
            <v>0.5180240320427234</v>
          </cell>
          <cell r="DJ76">
            <v>4.0620000000000003</v>
          </cell>
          <cell r="DK76">
            <v>0</v>
          </cell>
          <cell r="DL76">
            <v>1</v>
          </cell>
          <cell r="DO76">
            <v>28491.321762349788</v>
          </cell>
          <cell r="DP76">
            <v>0</v>
          </cell>
          <cell r="DQ76">
            <v>28491.321762349788</v>
          </cell>
          <cell r="DR76">
            <v>1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5273.67</v>
          </cell>
          <cell r="EB76">
            <v>5712.94</v>
          </cell>
          <cell r="EC76">
            <v>-3225.67</v>
          </cell>
          <cell r="ED76">
            <v>0</v>
          </cell>
          <cell r="EE76">
            <v>2487.2699999999995</v>
          </cell>
          <cell r="EF76">
            <v>2487.2699999999995</v>
          </cell>
          <cell r="EG76">
            <v>0</v>
          </cell>
          <cell r="EI76">
            <v>0</v>
          </cell>
          <cell r="EJ76">
            <v>0</v>
          </cell>
          <cell r="EK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159595.59176234977</v>
          </cell>
          <cell r="EQ76">
            <v>0</v>
          </cell>
          <cell r="ER76">
            <v>159595.59176234977</v>
          </cell>
          <cell r="ES76">
            <v>540113.92253158055</v>
          </cell>
          <cell r="ET76">
            <v>0</v>
          </cell>
          <cell r="EU76">
            <v>540113.92253158055</v>
          </cell>
          <cell r="EV76">
            <v>537626.65253158053</v>
          </cell>
          <cell r="EW76">
            <v>4843.4833561403648</v>
          </cell>
          <cell r="EX76">
            <v>4265</v>
          </cell>
          <cell r="EY76">
            <v>0</v>
          </cell>
          <cell r="EZ76">
            <v>473415</v>
          </cell>
          <cell r="FA76">
            <v>0</v>
          </cell>
          <cell r="FB76">
            <v>540113.92253158055</v>
          </cell>
          <cell r="FC76">
            <v>527604.43104838347</v>
          </cell>
          <cell r="FD76">
            <v>0</v>
          </cell>
          <cell r="FE76">
            <v>540113.92253158055</v>
          </cell>
        </row>
        <row r="77">
          <cell r="A77">
            <v>2082</v>
          </cell>
          <cell r="B77">
            <v>8812082</v>
          </cell>
          <cell r="C77">
            <v>2706</v>
          </cell>
          <cell r="D77" t="str">
            <v>RB052706</v>
          </cell>
          <cell r="E77" t="str">
            <v>Church Langley Community Primary School</v>
          </cell>
          <cell r="F77" t="str">
            <v>P</v>
          </cell>
          <cell r="G77" t="str">
            <v>Y</v>
          </cell>
          <cell r="H77">
            <v>10003843</v>
          </cell>
          <cell r="I77" t="str">
            <v/>
          </cell>
          <cell r="K77">
            <v>2082</v>
          </cell>
          <cell r="L77">
            <v>131209</v>
          </cell>
          <cell r="O77">
            <v>7</v>
          </cell>
          <cell r="P77">
            <v>0</v>
          </cell>
          <cell r="Q77">
            <v>0</v>
          </cell>
          <cell r="S77">
            <v>58</v>
          </cell>
          <cell r="T77">
            <v>431</v>
          </cell>
          <cell r="V77">
            <v>489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489</v>
          </cell>
          <cell r="AF77">
            <v>1544310.9</v>
          </cell>
          <cell r="AG77">
            <v>0</v>
          </cell>
          <cell r="AH77">
            <v>0</v>
          </cell>
          <cell r="AI77">
            <v>0</v>
          </cell>
          <cell r="AJ77">
            <v>1544310.9</v>
          </cell>
          <cell r="AK77">
            <v>36</v>
          </cell>
          <cell r="AL77">
            <v>16920</v>
          </cell>
          <cell r="AM77">
            <v>0</v>
          </cell>
          <cell r="AN77">
            <v>0</v>
          </cell>
          <cell r="AO77">
            <v>16920</v>
          </cell>
          <cell r="AP77">
            <v>54.000000000000128</v>
          </cell>
          <cell r="AQ77">
            <v>31860.000000000076</v>
          </cell>
          <cell r="AR77">
            <v>0</v>
          </cell>
          <cell r="AS77">
            <v>0</v>
          </cell>
          <cell r="AT77">
            <v>31860.000000000076</v>
          </cell>
          <cell r="AU77">
            <v>376.30864197530883</v>
          </cell>
          <cell r="AV77">
            <v>0</v>
          </cell>
          <cell r="AW77">
            <v>23.141975308641957</v>
          </cell>
          <cell r="AX77">
            <v>5091.2345679012305</v>
          </cell>
          <cell r="AY77">
            <v>71.438271604938336</v>
          </cell>
          <cell r="AZ77">
            <v>19288.33333333335</v>
          </cell>
          <cell r="BA77">
            <v>17.104938271604958</v>
          </cell>
          <cell r="BB77">
            <v>7184.0740740740821</v>
          </cell>
          <cell r="BC77">
            <v>1.0061728395061729</v>
          </cell>
          <cell r="BD77">
            <v>462.83950617283949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32026.4814814815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32026.4814814815</v>
          </cell>
          <cell r="BZ77">
            <v>80806.481481481576</v>
          </cell>
          <cell r="CA77">
            <v>0</v>
          </cell>
          <cell r="CB77">
            <v>80806.481481481576</v>
          </cell>
          <cell r="CC77">
            <v>145.35031847133757</v>
          </cell>
          <cell r="CD77">
            <v>164245.85987261144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164245.85987261144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38.575406032482604</v>
          </cell>
          <cell r="CX77">
            <v>21795.104408352672</v>
          </cell>
          <cell r="CY77">
            <v>0</v>
          </cell>
          <cell r="CZ77">
            <v>0</v>
          </cell>
          <cell r="DA77">
            <v>21795.104408352672</v>
          </cell>
          <cell r="DB77">
            <v>1811158.3457624456</v>
          </cell>
          <cell r="DC77">
            <v>0</v>
          </cell>
          <cell r="DD77">
            <v>1811158.3457624456</v>
          </cell>
          <cell r="DE77">
            <v>128617</v>
          </cell>
          <cell r="DF77">
            <v>0</v>
          </cell>
          <cell r="DG77">
            <v>128617</v>
          </cell>
          <cell r="DH77">
            <v>69.857142857142861</v>
          </cell>
          <cell r="DI77">
            <v>0</v>
          </cell>
          <cell r="DJ77">
            <v>0.73899999999999999</v>
          </cell>
          <cell r="DK77">
            <v>0</v>
          </cell>
          <cell r="DL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1.0156360164</v>
          </cell>
          <cell r="DS77">
            <v>30330.359118657285</v>
          </cell>
          <cell r="DT77">
            <v>0</v>
          </cell>
          <cell r="DU77">
            <v>30330.359118657285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62976</v>
          </cell>
          <cell r="EB77">
            <v>63960</v>
          </cell>
          <cell r="EC77">
            <v>0</v>
          </cell>
          <cell r="ED77">
            <v>0</v>
          </cell>
          <cell r="EE77">
            <v>63960</v>
          </cell>
          <cell r="EF77">
            <v>63960</v>
          </cell>
          <cell r="EG77">
            <v>0</v>
          </cell>
          <cell r="EI77">
            <v>0</v>
          </cell>
          <cell r="EJ77">
            <v>0</v>
          </cell>
          <cell r="EK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222907.35911865727</v>
          </cell>
          <cell r="EQ77">
            <v>0</v>
          </cell>
          <cell r="ER77">
            <v>222907.35911865727</v>
          </cell>
          <cell r="ES77">
            <v>2034065.7048811028</v>
          </cell>
          <cell r="ET77">
            <v>0</v>
          </cell>
          <cell r="EU77">
            <v>2034065.7048811028</v>
          </cell>
          <cell r="EV77">
            <v>1970105.7048811028</v>
          </cell>
          <cell r="EW77">
            <v>4028.8460222517438</v>
          </cell>
          <cell r="EX77">
            <v>4265</v>
          </cell>
          <cell r="EY77">
            <v>236.15397774825624</v>
          </cell>
          <cell r="EZ77">
            <v>2085585</v>
          </cell>
          <cell r="FA77">
            <v>115479.29511889722</v>
          </cell>
          <cell r="FB77">
            <v>2149545</v>
          </cell>
          <cell r="FC77">
            <v>2128652.1040279185</v>
          </cell>
          <cell r="FD77">
            <v>0</v>
          </cell>
          <cell r="FE77">
            <v>2149545</v>
          </cell>
        </row>
        <row r="78">
          <cell r="A78">
            <v>3501</v>
          </cell>
          <cell r="B78">
            <v>8813501</v>
          </cell>
          <cell r="C78">
            <v>2708</v>
          </cell>
          <cell r="D78" t="str">
            <v>RB052708</v>
          </cell>
          <cell r="E78" t="str">
            <v>Churchgate Church of England Voluntary Aided Primary School, Harlow</v>
          </cell>
          <cell r="F78" t="str">
            <v>P</v>
          </cell>
          <cell r="G78" t="str">
            <v>Y</v>
          </cell>
          <cell r="H78">
            <v>10003912</v>
          </cell>
          <cell r="I78" t="str">
            <v/>
          </cell>
          <cell r="K78">
            <v>3501</v>
          </cell>
          <cell r="L78">
            <v>115170</v>
          </cell>
          <cell r="O78">
            <v>7</v>
          </cell>
          <cell r="P78">
            <v>0</v>
          </cell>
          <cell r="Q78">
            <v>0</v>
          </cell>
          <cell r="S78">
            <v>29</v>
          </cell>
          <cell r="T78">
            <v>175</v>
          </cell>
          <cell r="V78">
            <v>204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204</v>
          </cell>
          <cell r="AF78">
            <v>644252.4</v>
          </cell>
          <cell r="AG78">
            <v>0</v>
          </cell>
          <cell r="AH78">
            <v>0</v>
          </cell>
          <cell r="AI78">
            <v>0</v>
          </cell>
          <cell r="AJ78">
            <v>644252.4</v>
          </cell>
          <cell r="AK78">
            <v>35.999999999999972</v>
          </cell>
          <cell r="AL78">
            <v>16919.999999999985</v>
          </cell>
          <cell r="AM78">
            <v>0</v>
          </cell>
          <cell r="AN78">
            <v>0</v>
          </cell>
          <cell r="AO78">
            <v>16919.999999999985</v>
          </cell>
          <cell r="AP78">
            <v>35.999999999999972</v>
          </cell>
          <cell r="AQ78">
            <v>21239.999999999982</v>
          </cell>
          <cell r="AR78">
            <v>0</v>
          </cell>
          <cell r="AS78">
            <v>0</v>
          </cell>
          <cell r="AT78">
            <v>21239.999999999982</v>
          </cell>
          <cell r="AU78">
            <v>165.81280788177341</v>
          </cell>
          <cell r="AV78">
            <v>0</v>
          </cell>
          <cell r="AW78">
            <v>14.068965517241375</v>
          </cell>
          <cell r="AX78">
            <v>3095.1724137931028</v>
          </cell>
          <cell r="AY78">
            <v>21.103448275862078</v>
          </cell>
          <cell r="AZ78">
            <v>5697.9310344827609</v>
          </cell>
          <cell r="BA78">
            <v>3.0147783251231508</v>
          </cell>
          <cell r="BB78">
            <v>1266.2068965517233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10059.310344827587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10059.310344827587</v>
          </cell>
          <cell r="BZ78">
            <v>48219.310344827558</v>
          </cell>
          <cell r="CA78">
            <v>0</v>
          </cell>
          <cell r="CB78">
            <v>48219.310344827558</v>
          </cell>
          <cell r="CC78">
            <v>41.271676300578036</v>
          </cell>
          <cell r="CD78">
            <v>46636.994219653185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46636.994219653185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739108.70456448081</v>
          </cell>
          <cell r="DC78">
            <v>0</v>
          </cell>
          <cell r="DD78">
            <v>739108.70456448081</v>
          </cell>
          <cell r="DE78">
            <v>128617</v>
          </cell>
          <cell r="DF78">
            <v>0</v>
          </cell>
          <cell r="DG78">
            <v>128617</v>
          </cell>
          <cell r="DH78">
            <v>29.142857142857142</v>
          </cell>
          <cell r="DI78">
            <v>0</v>
          </cell>
          <cell r="DJ78">
            <v>0.98799999999999999</v>
          </cell>
          <cell r="DK78">
            <v>0</v>
          </cell>
          <cell r="DL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1.0156360164</v>
          </cell>
          <cell r="DS78">
            <v>13567.773347271783</v>
          </cell>
          <cell r="DT78">
            <v>0</v>
          </cell>
          <cell r="DU78">
            <v>13567.773347271783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4352</v>
          </cell>
          <cell r="EB78">
            <v>4420</v>
          </cell>
          <cell r="EC78">
            <v>0</v>
          </cell>
          <cell r="ED78">
            <v>0</v>
          </cell>
          <cell r="EE78">
            <v>4420</v>
          </cell>
          <cell r="EF78">
            <v>4420</v>
          </cell>
          <cell r="EG78">
            <v>0</v>
          </cell>
          <cell r="EI78">
            <v>0</v>
          </cell>
          <cell r="EJ78">
            <v>0</v>
          </cell>
          <cell r="EK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146604.77334727178</v>
          </cell>
          <cell r="EQ78">
            <v>0</v>
          </cell>
          <cell r="ER78">
            <v>146604.77334727178</v>
          </cell>
          <cell r="ES78">
            <v>885713.47791175265</v>
          </cell>
          <cell r="ET78">
            <v>0</v>
          </cell>
          <cell r="EU78">
            <v>885713.47791175265</v>
          </cell>
          <cell r="EV78">
            <v>881293.47791175265</v>
          </cell>
          <cell r="EW78">
            <v>4320.0660681948657</v>
          </cell>
          <cell r="EX78">
            <v>4265</v>
          </cell>
          <cell r="EY78">
            <v>0</v>
          </cell>
          <cell r="EZ78">
            <v>870060</v>
          </cell>
          <cell r="FA78">
            <v>0</v>
          </cell>
          <cell r="FB78">
            <v>885713.47791175265</v>
          </cell>
          <cell r="FC78">
            <v>886970.43844941119</v>
          </cell>
          <cell r="FD78">
            <v>1256.9605376585387</v>
          </cell>
          <cell r="FE78">
            <v>886970.43844941119</v>
          </cell>
        </row>
        <row r="79">
          <cell r="A79">
            <v>2720</v>
          </cell>
          <cell r="B79">
            <v>8812720</v>
          </cell>
          <cell r="C79">
            <v>1802</v>
          </cell>
          <cell r="D79" t="str">
            <v>RB051802</v>
          </cell>
          <cell r="E79" t="str">
            <v>Clavering Primary School</v>
          </cell>
          <cell r="F79" t="str">
            <v>P</v>
          </cell>
          <cell r="G79" t="str">
            <v>Y</v>
          </cell>
          <cell r="H79">
            <v>10002799</v>
          </cell>
          <cell r="I79" t="str">
            <v/>
          </cell>
          <cell r="K79">
            <v>2720</v>
          </cell>
          <cell r="L79">
            <v>114967</v>
          </cell>
          <cell r="O79">
            <v>7</v>
          </cell>
          <cell r="P79">
            <v>0</v>
          </cell>
          <cell r="Q79">
            <v>0</v>
          </cell>
          <cell r="S79">
            <v>17</v>
          </cell>
          <cell r="T79">
            <v>165</v>
          </cell>
          <cell r="V79">
            <v>182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182</v>
          </cell>
          <cell r="AF79">
            <v>574774.19999999995</v>
          </cell>
          <cell r="AG79">
            <v>0</v>
          </cell>
          <cell r="AH79">
            <v>0</v>
          </cell>
          <cell r="AI79">
            <v>0</v>
          </cell>
          <cell r="AJ79">
            <v>574774.19999999995</v>
          </cell>
          <cell r="AK79">
            <v>11.999999999999993</v>
          </cell>
          <cell r="AL79">
            <v>5639.9999999999964</v>
          </cell>
          <cell r="AM79">
            <v>0</v>
          </cell>
          <cell r="AN79">
            <v>0</v>
          </cell>
          <cell r="AO79">
            <v>5639.9999999999964</v>
          </cell>
          <cell r="AP79">
            <v>16.999999999999996</v>
          </cell>
          <cell r="AQ79">
            <v>10029.999999999998</v>
          </cell>
          <cell r="AR79">
            <v>0</v>
          </cell>
          <cell r="AS79">
            <v>0</v>
          </cell>
          <cell r="AT79">
            <v>10029.999999999998</v>
          </cell>
          <cell r="AU79">
            <v>180.98888888888882</v>
          </cell>
          <cell r="AV79">
            <v>0</v>
          </cell>
          <cell r="AW79">
            <v>1.011111111111112</v>
          </cell>
          <cell r="AX79">
            <v>222.44444444444463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222.44444444444463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222.44444444444463</v>
          </cell>
          <cell r="BZ79">
            <v>15892.44444444444</v>
          </cell>
          <cell r="CA79">
            <v>0</v>
          </cell>
          <cell r="CB79">
            <v>15892.44444444444</v>
          </cell>
          <cell r="CC79">
            <v>27.914110429447852</v>
          </cell>
          <cell r="CD79">
            <v>31542.944785276075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31542.944785276075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622209.58922972053</v>
          </cell>
          <cell r="DC79">
            <v>0</v>
          </cell>
          <cell r="DD79">
            <v>622209.58922972053</v>
          </cell>
          <cell r="DE79">
            <v>128617</v>
          </cell>
          <cell r="DF79">
            <v>0</v>
          </cell>
          <cell r="DG79">
            <v>128617</v>
          </cell>
          <cell r="DH79">
            <v>26</v>
          </cell>
          <cell r="DI79">
            <v>0</v>
          </cell>
          <cell r="DJ79">
            <v>3.371</v>
          </cell>
          <cell r="DK79">
            <v>0</v>
          </cell>
          <cell r="DL79">
            <v>1</v>
          </cell>
          <cell r="DO79">
            <v>0</v>
          </cell>
          <cell r="DP79">
            <v>0</v>
          </cell>
          <cell r="DQ79">
            <v>0</v>
          </cell>
          <cell r="DR79">
            <v>1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3737.6</v>
          </cell>
          <cell r="EB79">
            <v>3796</v>
          </cell>
          <cell r="EC79">
            <v>2176.0000000000005</v>
          </cell>
          <cell r="ED79">
            <v>2176</v>
          </cell>
          <cell r="EE79">
            <v>8148</v>
          </cell>
          <cell r="EF79">
            <v>8148</v>
          </cell>
          <cell r="EG79">
            <v>0</v>
          </cell>
          <cell r="EI79">
            <v>0</v>
          </cell>
          <cell r="EJ79">
            <v>0</v>
          </cell>
          <cell r="EK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136765</v>
          </cell>
          <cell r="EQ79">
            <v>0</v>
          </cell>
          <cell r="ER79">
            <v>136765</v>
          </cell>
          <cell r="ES79">
            <v>758974.58922972053</v>
          </cell>
          <cell r="ET79">
            <v>0</v>
          </cell>
          <cell r="EU79">
            <v>758974.58922972053</v>
          </cell>
          <cell r="EV79">
            <v>750826.58922972053</v>
          </cell>
          <cell r="EW79">
            <v>4125.4208199435197</v>
          </cell>
          <cell r="EX79">
            <v>4265</v>
          </cell>
          <cell r="EY79">
            <v>139.57918005648025</v>
          </cell>
          <cell r="EZ79">
            <v>776230</v>
          </cell>
          <cell r="FA79">
            <v>25403.410770279472</v>
          </cell>
          <cell r="FB79">
            <v>784378</v>
          </cell>
          <cell r="FC79">
            <v>784238.78521775198</v>
          </cell>
          <cell r="FD79">
            <v>0</v>
          </cell>
          <cell r="FE79">
            <v>784378</v>
          </cell>
        </row>
        <row r="80">
          <cell r="A80">
            <v>2590</v>
          </cell>
          <cell r="B80">
            <v>8812590</v>
          </cell>
          <cell r="C80">
            <v>1950</v>
          </cell>
          <cell r="D80" t="str">
            <v>RB051950</v>
          </cell>
          <cell r="E80" t="str">
            <v>Cold Norton Primary School</v>
          </cell>
          <cell r="F80" t="str">
            <v>P</v>
          </cell>
          <cell r="G80" t="str">
            <v>Y</v>
          </cell>
          <cell r="H80">
            <v>10002891</v>
          </cell>
          <cell r="I80" t="str">
            <v/>
          </cell>
          <cell r="K80">
            <v>2590</v>
          </cell>
          <cell r="L80">
            <v>114904</v>
          </cell>
          <cell r="O80">
            <v>7</v>
          </cell>
          <cell r="P80">
            <v>0</v>
          </cell>
          <cell r="Q80">
            <v>0</v>
          </cell>
          <cell r="S80">
            <v>21</v>
          </cell>
          <cell r="T80">
            <v>129</v>
          </cell>
          <cell r="V80">
            <v>150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150</v>
          </cell>
          <cell r="AF80">
            <v>473715</v>
          </cell>
          <cell r="AG80">
            <v>0</v>
          </cell>
          <cell r="AH80">
            <v>0</v>
          </cell>
          <cell r="AI80">
            <v>0</v>
          </cell>
          <cell r="AJ80">
            <v>473715</v>
          </cell>
          <cell r="AK80">
            <v>6</v>
          </cell>
          <cell r="AL80">
            <v>2820</v>
          </cell>
          <cell r="AM80">
            <v>0</v>
          </cell>
          <cell r="AN80">
            <v>0</v>
          </cell>
          <cell r="AO80">
            <v>2820</v>
          </cell>
          <cell r="AP80">
            <v>7.0000000000000044</v>
          </cell>
          <cell r="AQ80">
            <v>4130.0000000000027</v>
          </cell>
          <cell r="AR80">
            <v>0</v>
          </cell>
          <cell r="AS80">
            <v>0</v>
          </cell>
          <cell r="AT80">
            <v>4130.0000000000027</v>
          </cell>
          <cell r="AU80">
            <v>129.86577181208054</v>
          </cell>
          <cell r="AV80">
            <v>0</v>
          </cell>
          <cell r="AW80">
            <v>20.134228187919451</v>
          </cell>
          <cell r="AX80">
            <v>4429.5302013422788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4429.5302013422788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4429.5302013422788</v>
          </cell>
          <cell r="BZ80">
            <v>11379.530201342281</v>
          </cell>
          <cell r="CA80">
            <v>0</v>
          </cell>
          <cell r="CB80">
            <v>11379.530201342281</v>
          </cell>
          <cell r="CC80">
            <v>27.599999999999998</v>
          </cell>
          <cell r="CD80">
            <v>31187.999999999996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31187.999999999996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516282.53020134231</v>
          </cell>
          <cell r="DC80">
            <v>0</v>
          </cell>
          <cell r="DD80">
            <v>516282.53020134231</v>
          </cell>
          <cell r="DE80">
            <v>128617</v>
          </cell>
          <cell r="DF80">
            <v>0</v>
          </cell>
          <cell r="DG80">
            <v>128617</v>
          </cell>
          <cell r="DH80">
            <v>21.428571428571427</v>
          </cell>
          <cell r="DI80">
            <v>0</v>
          </cell>
          <cell r="DJ80">
            <v>2.4940000000000002</v>
          </cell>
          <cell r="DK80">
            <v>0</v>
          </cell>
          <cell r="DL80">
            <v>1</v>
          </cell>
          <cell r="DO80">
            <v>0</v>
          </cell>
          <cell r="DP80">
            <v>0</v>
          </cell>
          <cell r="DQ80">
            <v>0</v>
          </cell>
          <cell r="DR80">
            <v>1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12912.82</v>
          </cell>
          <cell r="EB80">
            <v>12912.82</v>
          </cell>
          <cell r="EC80">
            <v>0</v>
          </cell>
          <cell r="ED80">
            <v>0</v>
          </cell>
          <cell r="EE80">
            <v>12912.82</v>
          </cell>
          <cell r="EF80">
            <v>12912.82</v>
          </cell>
          <cell r="EG80">
            <v>0</v>
          </cell>
          <cell r="EI80">
            <v>0</v>
          </cell>
          <cell r="EJ80">
            <v>0</v>
          </cell>
          <cell r="EK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141529.82</v>
          </cell>
          <cell r="EQ80">
            <v>0</v>
          </cell>
          <cell r="ER80">
            <v>141529.82</v>
          </cell>
          <cell r="ES80">
            <v>657812.35020134225</v>
          </cell>
          <cell r="ET80">
            <v>0</v>
          </cell>
          <cell r="EU80">
            <v>657812.35020134225</v>
          </cell>
          <cell r="EV80">
            <v>644899.53020134231</v>
          </cell>
          <cell r="EW80">
            <v>4299.3302013422817</v>
          </cell>
          <cell r="EX80">
            <v>4265</v>
          </cell>
          <cell r="EY80">
            <v>0</v>
          </cell>
          <cell r="EZ80">
            <v>639750</v>
          </cell>
          <cell r="FA80">
            <v>0</v>
          </cell>
          <cell r="FB80">
            <v>657812.35020134225</v>
          </cell>
          <cell r="FC80">
            <v>668187.22926247283</v>
          </cell>
          <cell r="FD80">
            <v>10374.879061130574</v>
          </cell>
          <cell r="FE80">
            <v>668187.22926247283</v>
          </cell>
        </row>
        <row r="81">
          <cell r="A81">
            <v>5265</v>
          </cell>
          <cell r="B81">
            <v>8815265</v>
          </cell>
          <cell r="C81">
            <v>4146</v>
          </cell>
          <cell r="D81" t="str">
            <v>GMPS4146</v>
          </cell>
          <cell r="E81" t="str">
            <v>Collingwood Primary School</v>
          </cell>
          <cell r="F81" t="str">
            <v>P</v>
          </cell>
          <cell r="G81" t="str">
            <v>Y</v>
          </cell>
          <cell r="H81">
            <v>10003068</v>
          </cell>
          <cell r="I81" t="str">
            <v/>
          </cell>
          <cell r="K81">
            <v>5265</v>
          </cell>
          <cell r="L81">
            <v>115305</v>
          </cell>
          <cell r="O81">
            <v>7</v>
          </cell>
          <cell r="P81">
            <v>0</v>
          </cell>
          <cell r="Q81">
            <v>0</v>
          </cell>
          <cell r="S81">
            <v>33</v>
          </cell>
          <cell r="T81">
            <v>204</v>
          </cell>
          <cell r="V81">
            <v>237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237</v>
          </cell>
          <cell r="AF81">
            <v>748469.7</v>
          </cell>
          <cell r="AG81">
            <v>0</v>
          </cell>
          <cell r="AH81">
            <v>0</v>
          </cell>
          <cell r="AI81">
            <v>0</v>
          </cell>
          <cell r="AJ81">
            <v>748469.7</v>
          </cell>
          <cell r="AK81">
            <v>38.999999999999893</v>
          </cell>
          <cell r="AL81">
            <v>18329.999999999949</v>
          </cell>
          <cell r="AM81">
            <v>0</v>
          </cell>
          <cell r="AN81">
            <v>0</v>
          </cell>
          <cell r="AO81">
            <v>18329.999999999949</v>
          </cell>
          <cell r="AP81">
            <v>40.999999999999929</v>
          </cell>
          <cell r="AQ81">
            <v>24189.999999999956</v>
          </cell>
          <cell r="AR81">
            <v>0</v>
          </cell>
          <cell r="AS81">
            <v>0</v>
          </cell>
          <cell r="AT81">
            <v>24189.999999999956</v>
          </cell>
          <cell r="AU81">
            <v>232.99999999999991</v>
          </cell>
          <cell r="AV81">
            <v>0</v>
          </cell>
          <cell r="AW81">
            <v>0.99999999999999956</v>
          </cell>
          <cell r="AX81">
            <v>219.99999999999991</v>
          </cell>
          <cell r="AY81">
            <v>3.000000000000008</v>
          </cell>
          <cell r="AZ81">
            <v>810.00000000000216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1030.000000000002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1030.000000000002</v>
          </cell>
          <cell r="BZ81">
            <v>43549.999999999905</v>
          </cell>
          <cell r="CA81">
            <v>0</v>
          </cell>
          <cell r="CB81">
            <v>43549.999999999905</v>
          </cell>
          <cell r="CC81">
            <v>79.367441860465135</v>
          </cell>
          <cell r="CD81">
            <v>89685.209302325602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89685.209302325602</v>
          </cell>
          <cell r="CR81">
            <v>5.7799999999999905</v>
          </cell>
          <cell r="CS81">
            <v>5346.4999999999909</v>
          </cell>
          <cell r="CT81">
            <v>0</v>
          </cell>
          <cell r="CU81">
            <v>0</v>
          </cell>
          <cell r="CV81">
            <v>5346.4999999999909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887051.40930232557</v>
          </cell>
          <cell r="DC81">
            <v>0</v>
          </cell>
          <cell r="DD81">
            <v>887051.40930232557</v>
          </cell>
          <cell r="DE81">
            <v>128617</v>
          </cell>
          <cell r="DF81">
            <v>0</v>
          </cell>
          <cell r="DG81">
            <v>128617</v>
          </cell>
          <cell r="DH81">
            <v>33.857142857142854</v>
          </cell>
          <cell r="DI81">
            <v>0</v>
          </cell>
          <cell r="DJ81">
            <v>0.93400000000000005</v>
          </cell>
          <cell r="DK81">
            <v>0</v>
          </cell>
          <cell r="DL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1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6006.4</v>
          </cell>
          <cell r="EB81">
            <v>6006.4</v>
          </cell>
          <cell r="EC81">
            <v>86.400000000000546</v>
          </cell>
          <cell r="ED81">
            <v>0</v>
          </cell>
          <cell r="EE81">
            <v>6092.8</v>
          </cell>
          <cell r="EF81">
            <v>6092.8</v>
          </cell>
          <cell r="EG81">
            <v>0</v>
          </cell>
          <cell r="EI81">
            <v>0</v>
          </cell>
          <cell r="EJ81">
            <v>0</v>
          </cell>
          <cell r="EK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134709.79999999999</v>
          </cell>
          <cell r="EQ81">
            <v>0</v>
          </cell>
          <cell r="ER81">
            <v>134709.79999999999</v>
          </cell>
          <cell r="ES81">
            <v>1021761.2093023255</v>
          </cell>
          <cell r="ET81">
            <v>0</v>
          </cell>
          <cell r="EU81">
            <v>1021761.2093023255</v>
          </cell>
          <cell r="EV81">
            <v>1015668.4093023256</v>
          </cell>
          <cell r="EW81">
            <v>4285.5207143558036</v>
          </cell>
          <cell r="EX81">
            <v>4265</v>
          </cell>
          <cell r="EY81">
            <v>0</v>
          </cell>
          <cell r="EZ81">
            <v>1010805</v>
          </cell>
          <cell r="FA81">
            <v>0</v>
          </cell>
          <cell r="FB81">
            <v>1021761.2093023255</v>
          </cell>
          <cell r="FC81">
            <v>1003733.6779132232</v>
          </cell>
          <cell r="FD81">
            <v>0</v>
          </cell>
          <cell r="FE81">
            <v>1021761.2093023255</v>
          </cell>
        </row>
        <row r="82">
          <cell r="A82">
            <v>3305</v>
          </cell>
          <cell r="B82">
            <v>8813305</v>
          </cell>
          <cell r="E82" t="str">
            <v>Colne Engaine Church of England Primary School</v>
          </cell>
          <cell r="F82" t="str">
            <v>P</v>
          </cell>
          <cell r="G82" t="str">
            <v/>
          </cell>
          <cell r="H82" t="str">
            <v/>
          </cell>
          <cell r="I82" t="str">
            <v>Y</v>
          </cell>
          <cell r="K82">
            <v>3305</v>
          </cell>
          <cell r="L82">
            <v>146923</v>
          </cell>
          <cell r="O82">
            <v>7</v>
          </cell>
          <cell r="P82">
            <v>0</v>
          </cell>
          <cell r="Q82">
            <v>0</v>
          </cell>
          <cell r="S82">
            <v>16</v>
          </cell>
          <cell r="T82">
            <v>96</v>
          </cell>
          <cell r="V82">
            <v>112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112</v>
          </cell>
          <cell r="AF82">
            <v>353707.2</v>
          </cell>
          <cell r="AG82">
            <v>0</v>
          </cell>
          <cell r="AH82">
            <v>0</v>
          </cell>
          <cell r="AI82">
            <v>0</v>
          </cell>
          <cell r="AJ82">
            <v>353707.2</v>
          </cell>
          <cell r="AK82">
            <v>10.000000000000002</v>
          </cell>
          <cell r="AL82">
            <v>4700.0000000000009</v>
          </cell>
          <cell r="AM82">
            <v>0</v>
          </cell>
          <cell r="AN82">
            <v>0</v>
          </cell>
          <cell r="AO82">
            <v>4700.0000000000009</v>
          </cell>
          <cell r="AP82">
            <v>10.000000000000002</v>
          </cell>
          <cell r="AQ82">
            <v>5900.0000000000009</v>
          </cell>
          <cell r="AR82">
            <v>0</v>
          </cell>
          <cell r="AS82">
            <v>0</v>
          </cell>
          <cell r="AT82">
            <v>5900.0000000000009</v>
          </cell>
          <cell r="AU82">
            <v>91</v>
          </cell>
          <cell r="AV82">
            <v>0</v>
          </cell>
          <cell r="AW82">
            <v>14.999999999999954</v>
          </cell>
          <cell r="AX82">
            <v>3299.99999999999</v>
          </cell>
          <cell r="AY82">
            <v>1.0000000000000002</v>
          </cell>
          <cell r="AZ82">
            <v>270.00000000000006</v>
          </cell>
          <cell r="BA82">
            <v>4.9999999999999956</v>
          </cell>
          <cell r="BB82">
            <v>2099.9999999999982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5669.9999999999882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5669.9999999999882</v>
          </cell>
          <cell r="BZ82">
            <v>16269.999999999989</v>
          </cell>
          <cell r="CA82">
            <v>0</v>
          </cell>
          <cell r="CB82">
            <v>16269.999999999989</v>
          </cell>
          <cell r="CC82">
            <v>24</v>
          </cell>
          <cell r="CD82">
            <v>27120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27120</v>
          </cell>
          <cell r="CR82">
            <v>0.28000000000000025</v>
          </cell>
          <cell r="CS82">
            <v>259.00000000000023</v>
          </cell>
          <cell r="CT82">
            <v>0</v>
          </cell>
          <cell r="CU82">
            <v>0</v>
          </cell>
          <cell r="CV82">
            <v>259.00000000000023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397356.2</v>
          </cell>
          <cell r="DC82">
            <v>0</v>
          </cell>
          <cell r="DD82">
            <v>397356.2</v>
          </cell>
          <cell r="DE82">
            <v>128617</v>
          </cell>
          <cell r="DF82">
            <v>0</v>
          </cell>
          <cell r="DG82">
            <v>128617</v>
          </cell>
          <cell r="DH82">
            <v>16</v>
          </cell>
          <cell r="DI82">
            <v>0.50467289719626152</v>
          </cell>
          <cell r="DJ82">
            <v>1.4990000000000001</v>
          </cell>
          <cell r="DK82">
            <v>0</v>
          </cell>
          <cell r="DL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337.55599999999998</v>
          </cell>
          <cell r="EB82">
            <v>337.55599999999998</v>
          </cell>
          <cell r="EC82">
            <v>0</v>
          </cell>
          <cell r="ED82">
            <v>0</v>
          </cell>
          <cell r="EE82">
            <v>337.55599999999998</v>
          </cell>
          <cell r="EF82">
            <v>337.55599999999998</v>
          </cell>
          <cell r="EG82">
            <v>0</v>
          </cell>
          <cell r="EI82">
            <v>0</v>
          </cell>
          <cell r="EJ82">
            <v>0</v>
          </cell>
          <cell r="EK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128954.556</v>
          </cell>
          <cell r="EQ82">
            <v>0</v>
          </cell>
          <cell r="ER82">
            <v>128954.556</v>
          </cell>
          <cell r="ES82">
            <v>526310.75600000005</v>
          </cell>
          <cell r="ET82">
            <v>0</v>
          </cell>
          <cell r="EU82">
            <v>526310.75600000005</v>
          </cell>
          <cell r="EV82">
            <v>525973.19999999995</v>
          </cell>
          <cell r="EW82">
            <v>4696.1892857142857</v>
          </cell>
          <cell r="EX82">
            <v>4265</v>
          </cell>
          <cell r="EY82">
            <v>0</v>
          </cell>
          <cell r="EZ82">
            <v>477680</v>
          </cell>
          <cell r="FA82">
            <v>0</v>
          </cell>
          <cell r="FB82">
            <v>526310.75600000005</v>
          </cell>
          <cell r="FC82">
            <v>534650.60802322079</v>
          </cell>
          <cell r="FD82">
            <v>8339.8520232207375</v>
          </cell>
          <cell r="FE82">
            <v>534650.60802322079</v>
          </cell>
        </row>
        <row r="83">
          <cell r="A83">
            <v>2094</v>
          </cell>
          <cell r="B83">
            <v>8812094</v>
          </cell>
          <cell r="E83" t="str">
            <v>Cooks Spinney Primary Academy and Nursery</v>
          </cell>
          <cell r="F83" t="str">
            <v>P</v>
          </cell>
          <cell r="G83" t="str">
            <v/>
          </cell>
          <cell r="H83" t="str">
            <v/>
          </cell>
          <cell r="I83" t="str">
            <v>Y</v>
          </cell>
          <cell r="K83">
            <v>2094</v>
          </cell>
          <cell r="L83">
            <v>140024</v>
          </cell>
          <cell r="O83">
            <v>7</v>
          </cell>
          <cell r="P83">
            <v>0</v>
          </cell>
          <cell r="Q83">
            <v>0</v>
          </cell>
          <cell r="S83">
            <v>59</v>
          </cell>
          <cell r="T83">
            <v>358</v>
          </cell>
          <cell r="V83">
            <v>417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417</v>
          </cell>
          <cell r="AF83">
            <v>1316927.7</v>
          </cell>
          <cell r="AG83">
            <v>0</v>
          </cell>
          <cell r="AH83">
            <v>0</v>
          </cell>
          <cell r="AI83">
            <v>0</v>
          </cell>
          <cell r="AJ83">
            <v>1316927.7</v>
          </cell>
          <cell r="AK83">
            <v>147.00000000000009</v>
          </cell>
          <cell r="AL83">
            <v>69090.000000000044</v>
          </cell>
          <cell r="AM83">
            <v>0</v>
          </cell>
          <cell r="AN83">
            <v>0</v>
          </cell>
          <cell r="AO83">
            <v>69090.000000000044</v>
          </cell>
          <cell r="AP83">
            <v>155.99999999999983</v>
          </cell>
          <cell r="AQ83">
            <v>92039.999999999898</v>
          </cell>
          <cell r="AR83">
            <v>0</v>
          </cell>
          <cell r="AS83">
            <v>0</v>
          </cell>
          <cell r="AT83">
            <v>92039.999999999898</v>
          </cell>
          <cell r="AU83">
            <v>103.0000000000001</v>
          </cell>
          <cell r="AV83">
            <v>0</v>
          </cell>
          <cell r="AW83">
            <v>86.000000000000142</v>
          </cell>
          <cell r="AX83">
            <v>18920.000000000033</v>
          </cell>
          <cell r="AY83">
            <v>132.99999999999989</v>
          </cell>
          <cell r="AZ83">
            <v>35909.999999999971</v>
          </cell>
          <cell r="BA83">
            <v>87.999999999999986</v>
          </cell>
          <cell r="BB83">
            <v>36959.999999999993</v>
          </cell>
          <cell r="BC83">
            <v>7.0000000000000098</v>
          </cell>
          <cell r="BD83">
            <v>3220.0000000000045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95010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95010</v>
          </cell>
          <cell r="BZ83">
            <v>256139.99999999994</v>
          </cell>
          <cell r="CA83">
            <v>0</v>
          </cell>
          <cell r="CB83">
            <v>256139.99999999994</v>
          </cell>
          <cell r="CC83">
            <v>107.26300578034683</v>
          </cell>
          <cell r="CD83">
            <v>121207.19653179192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121207.19653179192</v>
          </cell>
          <cell r="CR83">
            <v>1.9799999999999933</v>
          </cell>
          <cell r="CS83">
            <v>1831.4999999999939</v>
          </cell>
          <cell r="CT83">
            <v>0</v>
          </cell>
          <cell r="CU83">
            <v>0</v>
          </cell>
          <cell r="CV83">
            <v>1831.4999999999939</v>
          </cell>
          <cell r="CW83">
            <v>40.768156424580994</v>
          </cell>
          <cell r="CX83">
            <v>23034.008379888262</v>
          </cell>
          <cell r="CY83">
            <v>0</v>
          </cell>
          <cell r="CZ83">
            <v>0</v>
          </cell>
          <cell r="DA83">
            <v>23034.008379888262</v>
          </cell>
          <cell r="DB83">
            <v>1719140.4049116801</v>
          </cell>
          <cell r="DC83">
            <v>0</v>
          </cell>
          <cell r="DD83">
            <v>1719140.4049116801</v>
          </cell>
          <cell r="DE83">
            <v>128617</v>
          </cell>
          <cell r="DF83">
            <v>0</v>
          </cell>
          <cell r="DG83">
            <v>128617</v>
          </cell>
          <cell r="DH83">
            <v>59.571428571428569</v>
          </cell>
          <cell r="DI83">
            <v>0</v>
          </cell>
          <cell r="DJ83">
            <v>0.65300000000000002</v>
          </cell>
          <cell r="DK83">
            <v>0</v>
          </cell>
          <cell r="DL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1.0156360164</v>
          </cell>
          <cell r="DS83">
            <v>28891.565086420487</v>
          </cell>
          <cell r="DT83">
            <v>0</v>
          </cell>
          <cell r="DU83">
            <v>28891.565086420487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5035.6660000000002</v>
          </cell>
          <cell r="EB83">
            <v>5035.6660000000002</v>
          </cell>
          <cell r="EC83">
            <v>0</v>
          </cell>
          <cell r="ED83">
            <v>0</v>
          </cell>
          <cell r="EE83">
            <v>5035.6660000000002</v>
          </cell>
          <cell r="EF83">
            <v>5035.6660000000002</v>
          </cell>
          <cell r="EG83">
            <v>0</v>
          </cell>
          <cell r="EI83">
            <v>0</v>
          </cell>
          <cell r="EJ83">
            <v>0</v>
          </cell>
          <cell r="EK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162544.23108642048</v>
          </cell>
          <cell r="EQ83">
            <v>0</v>
          </cell>
          <cell r="ER83">
            <v>162544.23108642048</v>
          </cell>
          <cell r="ES83">
            <v>1881684.6359981005</v>
          </cell>
          <cell r="ET83">
            <v>0</v>
          </cell>
          <cell r="EU83">
            <v>1881684.6359981005</v>
          </cell>
          <cell r="EV83">
            <v>1876648.9699981005</v>
          </cell>
          <cell r="EW83">
            <v>4500.3572422016796</v>
          </cell>
          <cell r="EX83">
            <v>4265</v>
          </cell>
          <cell r="EY83">
            <v>0</v>
          </cell>
          <cell r="EZ83">
            <v>1778505</v>
          </cell>
          <cell r="FA83">
            <v>0</v>
          </cell>
          <cell r="FB83">
            <v>1881684.6359981005</v>
          </cell>
          <cell r="FC83">
            <v>1783958.189175216</v>
          </cell>
          <cell r="FD83">
            <v>0</v>
          </cell>
          <cell r="FE83">
            <v>1881684.6359981005</v>
          </cell>
        </row>
        <row r="84">
          <cell r="A84">
            <v>3123</v>
          </cell>
          <cell r="B84">
            <v>8813123</v>
          </cell>
          <cell r="C84">
            <v>1974</v>
          </cell>
          <cell r="D84" t="str">
            <v>RB051974</v>
          </cell>
          <cell r="E84" t="str">
            <v>Coopersale and Theydon Garnon Church of England Voluntary Controlled Primary School</v>
          </cell>
          <cell r="F84" t="str">
            <v>P</v>
          </cell>
          <cell r="G84" t="str">
            <v>Y</v>
          </cell>
          <cell r="H84">
            <v>10007554</v>
          </cell>
          <cell r="I84" t="str">
            <v/>
          </cell>
          <cell r="K84">
            <v>3123</v>
          </cell>
          <cell r="L84">
            <v>115095</v>
          </cell>
          <cell r="O84">
            <v>7</v>
          </cell>
          <cell r="P84">
            <v>0</v>
          </cell>
          <cell r="Q84">
            <v>0</v>
          </cell>
          <cell r="S84">
            <v>26</v>
          </cell>
          <cell r="T84">
            <v>168</v>
          </cell>
          <cell r="V84">
            <v>194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194</v>
          </cell>
          <cell r="AF84">
            <v>612671.4</v>
          </cell>
          <cell r="AG84">
            <v>0</v>
          </cell>
          <cell r="AH84">
            <v>0</v>
          </cell>
          <cell r="AI84">
            <v>0</v>
          </cell>
          <cell r="AJ84">
            <v>612671.4</v>
          </cell>
          <cell r="AK84">
            <v>46.999999999999922</v>
          </cell>
          <cell r="AL84">
            <v>22089.999999999964</v>
          </cell>
          <cell r="AM84">
            <v>0</v>
          </cell>
          <cell r="AN84">
            <v>0</v>
          </cell>
          <cell r="AO84">
            <v>22089.999999999964</v>
          </cell>
          <cell r="AP84">
            <v>46.999999999999922</v>
          </cell>
          <cell r="AQ84">
            <v>27729.999999999953</v>
          </cell>
          <cell r="AR84">
            <v>0</v>
          </cell>
          <cell r="AS84">
            <v>0</v>
          </cell>
          <cell r="AT84">
            <v>27729.999999999953</v>
          </cell>
          <cell r="AU84">
            <v>166.99999999999994</v>
          </cell>
          <cell r="AV84">
            <v>0</v>
          </cell>
          <cell r="AW84">
            <v>6.9999999999999956</v>
          </cell>
          <cell r="AX84">
            <v>1539.9999999999991</v>
          </cell>
          <cell r="AY84">
            <v>19</v>
          </cell>
          <cell r="AZ84">
            <v>5130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0.99999999999999967</v>
          </cell>
          <cell r="BF84">
            <v>489.99999999999983</v>
          </cell>
          <cell r="BG84">
            <v>0</v>
          </cell>
          <cell r="BH84">
            <v>0</v>
          </cell>
          <cell r="BI84">
            <v>7159.9999999999991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7159.9999999999991</v>
          </cell>
          <cell r="BZ84">
            <v>56979.999999999913</v>
          </cell>
          <cell r="CA84">
            <v>0</v>
          </cell>
          <cell r="CB84">
            <v>56979.999999999913</v>
          </cell>
          <cell r="CC84">
            <v>39.051948051948052</v>
          </cell>
          <cell r="CD84">
            <v>44128.7012987013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44128.7012987013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2.3095238095238089</v>
          </cell>
          <cell r="CX84">
            <v>1304.8809523809521</v>
          </cell>
          <cell r="CY84">
            <v>0</v>
          </cell>
          <cell r="CZ84">
            <v>0</v>
          </cell>
          <cell r="DA84">
            <v>1304.8809523809521</v>
          </cell>
          <cell r="DB84">
            <v>715084.98225108231</v>
          </cell>
          <cell r="DC84">
            <v>0</v>
          </cell>
          <cell r="DD84">
            <v>715084.98225108231</v>
          </cell>
          <cell r="DE84">
            <v>128617</v>
          </cell>
          <cell r="DF84">
            <v>0</v>
          </cell>
          <cell r="DG84">
            <v>128617</v>
          </cell>
          <cell r="DH84">
            <v>27.714285714285715</v>
          </cell>
          <cell r="DI84">
            <v>0</v>
          </cell>
          <cell r="DJ84">
            <v>1.752</v>
          </cell>
          <cell r="DK84">
            <v>0</v>
          </cell>
          <cell r="DL84">
            <v>0.37999999999999989</v>
          </cell>
          <cell r="DO84">
            <v>0</v>
          </cell>
          <cell r="DP84">
            <v>0</v>
          </cell>
          <cell r="DQ84">
            <v>0</v>
          </cell>
          <cell r="DR84">
            <v>1.0156360164</v>
          </cell>
          <cell r="DS84">
            <v>13192.13803119044</v>
          </cell>
          <cell r="DT84">
            <v>0</v>
          </cell>
          <cell r="DU84">
            <v>13192.13803119044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17090.75</v>
          </cell>
          <cell r="EB84">
            <v>7958.66</v>
          </cell>
          <cell r="EC84">
            <v>0</v>
          </cell>
          <cell r="ED84">
            <v>0</v>
          </cell>
          <cell r="EE84">
            <v>7958.66</v>
          </cell>
          <cell r="EF84">
            <v>7958.66</v>
          </cell>
          <cell r="EG84">
            <v>0</v>
          </cell>
          <cell r="EI84">
            <v>0</v>
          </cell>
          <cell r="EJ84">
            <v>0</v>
          </cell>
          <cell r="EK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149767.79803119044</v>
          </cell>
          <cell r="EQ84">
            <v>0</v>
          </cell>
          <cell r="ER84">
            <v>149767.79803119044</v>
          </cell>
          <cell r="ES84">
            <v>864852.78028227272</v>
          </cell>
          <cell r="ET84">
            <v>0</v>
          </cell>
          <cell r="EU84">
            <v>864852.78028227272</v>
          </cell>
          <cell r="EV84">
            <v>856894.12028227281</v>
          </cell>
          <cell r="EW84">
            <v>4416.9800014550146</v>
          </cell>
          <cell r="EX84">
            <v>4265</v>
          </cell>
          <cell r="EY84">
            <v>0</v>
          </cell>
          <cell r="EZ84">
            <v>827410</v>
          </cell>
          <cell r="FA84">
            <v>0</v>
          </cell>
          <cell r="FB84">
            <v>864852.78028227272</v>
          </cell>
          <cell r="FC84">
            <v>860297.00347117498</v>
          </cell>
          <cell r="FD84">
            <v>0</v>
          </cell>
          <cell r="FE84">
            <v>864852.78028227272</v>
          </cell>
        </row>
        <row r="85">
          <cell r="A85">
            <v>3020</v>
          </cell>
          <cell r="B85">
            <v>8813020</v>
          </cell>
          <cell r="C85">
            <v>1966</v>
          </cell>
          <cell r="D85" t="str">
            <v>RB051966</v>
          </cell>
          <cell r="E85" t="str">
            <v>Copford Church of England Voluntary Controlled Primary School</v>
          </cell>
          <cell r="F85" t="str">
            <v>P</v>
          </cell>
          <cell r="G85" t="str">
            <v>Y</v>
          </cell>
          <cell r="H85">
            <v>10007559</v>
          </cell>
          <cell r="I85" t="str">
            <v/>
          </cell>
          <cell r="K85">
            <v>3020</v>
          </cell>
          <cell r="L85">
            <v>115074</v>
          </cell>
          <cell r="O85">
            <v>7</v>
          </cell>
          <cell r="P85">
            <v>0</v>
          </cell>
          <cell r="Q85">
            <v>0</v>
          </cell>
          <cell r="S85">
            <v>30</v>
          </cell>
          <cell r="T85">
            <v>181</v>
          </cell>
          <cell r="V85">
            <v>211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211</v>
          </cell>
          <cell r="AF85">
            <v>666359.1</v>
          </cell>
          <cell r="AG85">
            <v>0</v>
          </cell>
          <cell r="AH85">
            <v>0</v>
          </cell>
          <cell r="AI85">
            <v>0</v>
          </cell>
          <cell r="AJ85">
            <v>666359.1</v>
          </cell>
          <cell r="AK85">
            <v>3.0000000000000031</v>
          </cell>
          <cell r="AL85">
            <v>1410.0000000000014</v>
          </cell>
          <cell r="AM85">
            <v>0</v>
          </cell>
          <cell r="AN85">
            <v>0</v>
          </cell>
          <cell r="AO85">
            <v>1410.0000000000014</v>
          </cell>
          <cell r="AP85">
            <v>4.0000000000000036</v>
          </cell>
          <cell r="AQ85">
            <v>2360.0000000000023</v>
          </cell>
          <cell r="AR85">
            <v>0</v>
          </cell>
          <cell r="AS85">
            <v>0</v>
          </cell>
          <cell r="AT85">
            <v>2360.0000000000023</v>
          </cell>
          <cell r="AU85">
            <v>202</v>
          </cell>
          <cell r="AV85">
            <v>0</v>
          </cell>
          <cell r="AW85">
            <v>1.9999999999999998</v>
          </cell>
          <cell r="AX85">
            <v>439.99999999999994</v>
          </cell>
          <cell r="AY85">
            <v>4.0000000000000036</v>
          </cell>
          <cell r="AZ85">
            <v>1080.0000000000009</v>
          </cell>
          <cell r="BA85">
            <v>3.0000000000000031</v>
          </cell>
          <cell r="BB85">
            <v>1260.0000000000014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2780.0000000000023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2780.0000000000023</v>
          </cell>
          <cell r="BZ85">
            <v>6550.0000000000055</v>
          </cell>
          <cell r="CA85">
            <v>0</v>
          </cell>
          <cell r="CB85">
            <v>6550.0000000000055</v>
          </cell>
          <cell r="CC85">
            <v>43.814207650273225</v>
          </cell>
          <cell r="CD85">
            <v>49510.054644808748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49510.054644808748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3.4972375690607702</v>
          </cell>
          <cell r="CX85">
            <v>1975.9392265193351</v>
          </cell>
          <cell r="CY85">
            <v>0</v>
          </cell>
          <cell r="CZ85">
            <v>0</v>
          </cell>
          <cell r="DA85">
            <v>1975.9392265193351</v>
          </cell>
          <cell r="DB85">
            <v>724395.09387132805</v>
          </cell>
          <cell r="DC85">
            <v>0</v>
          </cell>
          <cell r="DD85">
            <v>724395.09387132805</v>
          </cell>
          <cell r="DE85">
            <v>128617</v>
          </cell>
          <cell r="DF85">
            <v>0</v>
          </cell>
          <cell r="DG85">
            <v>128617</v>
          </cell>
          <cell r="DH85">
            <v>30.142857142857142</v>
          </cell>
          <cell r="DI85">
            <v>0</v>
          </cell>
          <cell r="DJ85">
            <v>2.04</v>
          </cell>
          <cell r="DK85">
            <v>0</v>
          </cell>
          <cell r="DL85">
            <v>1</v>
          </cell>
          <cell r="DO85">
            <v>0</v>
          </cell>
          <cell r="DP85">
            <v>0</v>
          </cell>
          <cell r="DQ85">
            <v>0</v>
          </cell>
          <cell r="DR85">
            <v>1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16325.75</v>
          </cell>
          <cell r="EB85">
            <v>16325.75</v>
          </cell>
          <cell r="EC85">
            <v>266</v>
          </cell>
          <cell r="ED85">
            <v>266</v>
          </cell>
          <cell r="EE85">
            <v>16857.75</v>
          </cell>
          <cell r="EF85">
            <v>16857.75</v>
          </cell>
          <cell r="EG85">
            <v>0</v>
          </cell>
          <cell r="EI85">
            <v>0</v>
          </cell>
          <cell r="EJ85">
            <v>0</v>
          </cell>
          <cell r="EK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145474.75</v>
          </cell>
          <cell r="EQ85">
            <v>0</v>
          </cell>
          <cell r="ER85">
            <v>145474.75</v>
          </cell>
          <cell r="ES85">
            <v>869869.84387132805</v>
          </cell>
          <cell r="ET85">
            <v>0</v>
          </cell>
          <cell r="EU85">
            <v>869869.84387132805</v>
          </cell>
          <cell r="EV85">
            <v>853012.09387132805</v>
          </cell>
          <cell r="EW85">
            <v>4042.7113453617444</v>
          </cell>
          <cell r="EX85">
            <v>4265</v>
          </cell>
          <cell r="EY85">
            <v>222.28865463825559</v>
          </cell>
          <cell r="EZ85">
            <v>899915</v>
          </cell>
          <cell r="FA85">
            <v>46902.906128671952</v>
          </cell>
          <cell r="FB85">
            <v>916772.75</v>
          </cell>
          <cell r="FC85">
            <v>898821.34299999999</v>
          </cell>
          <cell r="FD85">
            <v>0</v>
          </cell>
          <cell r="FE85">
            <v>916772.75</v>
          </cell>
        </row>
        <row r="86">
          <cell r="A86">
            <v>2251</v>
          </cell>
          <cell r="B86">
            <v>8812251</v>
          </cell>
          <cell r="E86" t="str">
            <v>Crays Hill Primary School</v>
          </cell>
          <cell r="F86" t="str">
            <v>P</v>
          </cell>
          <cell r="G86" t="str">
            <v/>
          </cell>
          <cell r="H86" t="str">
            <v/>
          </cell>
          <cell r="I86" t="str">
            <v>Y</v>
          </cell>
          <cell r="K86">
            <v>2251</v>
          </cell>
          <cell r="L86">
            <v>145772</v>
          </cell>
          <cell r="O86">
            <v>7</v>
          </cell>
          <cell r="P86">
            <v>0</v>
          </cell>
          <cell r="Q86">
            <v>0</v>
          </cell>
          <cell r="S86">
            <v>12</v>
          </cell>
          <cell r="T86">
            <v>83</v>
          </cell>
          <cell r="V86">
            <v>95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95</v>
          </cell>
          <cell r="AF86">
            <v>300019.5</v>
          </cell>
          <cell r="AG86">
            <v>0</v>
          </cell>
          <cell r="AH86">
            <v>0</v>
          </cell>
          <cell r="AI86">
            <v>0</v>
          </cell>
          <cell r="AJ86">
            <v>300019.5</v>
          </cell>
          <cell r="AK86">
            <v>83.000000000000014</v>
          </cell>
          <cell r="AL86">
            <v>39010.000000000007</v>
          </cell>
          <cell r="AM86">
            <v>0</v>
          </cell>
          <cell r="AN86">
            <v>0</v>
          </cell>
          <cell r="AO86">
            <v>39010.000000000007</v>
          </cell>
          <cell r="AP86">
            <v>83.999999999999957</v>
          </cell>
          <cell r="AQ86">
            <v>49559.999999999978</v>
          </cell>
          <cell r="AR86">
            <v>0</v>
          </cell>
          <cell r="AS86">
            <v>0</v>
          </cell>
          <cell r="AT86">
            <v>49559.999999999978</v>
          </cell>
          <cell r="AU86">
            <v>16.000000000000004</v>
          </cell>
          <cell r="AV86">
            <v>0</v>
          </cell>
          <cell r="AW86">
            <v>3.0000000000000049</v>
          </cell>
          <cell r="AX86">
            <v>660.00000000000102</v>
          </cell>
          <cell r="AY86">
            <v>14.999999999999975</v>
          </cell>
          <cell r="AZ86">
            <v>4049.9999999999932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2.0000000000000031</v>
          </cell>
          <cell r="BF86">
            <v>980.00000000000148</v>
          </cell>
          <cell r="BG86">
            <v>58.999999999999964</v>
          </cell>
          <cell r="BH86">
            <v>37759.999999999978</v>
          </cell>
          <cell r="BI86">
            <v>43449.999999999971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43449.999999999971</v>
          </cell>
          <cell r="BZ86">
            <v>132019.99999999994</v>
          </cell>
          <cell r="CA86">
            <v>0</v>
          </cell>
          <cell r="CB86">
            <v>132019.99999999994</v>
          </cell>
          <cell r="CC86">
            <v>77.583333333333329</v>
          </cell>
          <cell r="CD86">
            <v>87669.166666666657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87669.166666666657</v>
          </cell>
          <cell r="CR86">
            <v>26.300000000000008</v>
          </cell>
          <cell r="CS86">
            <v>24327.500000000007</v>
          </cell>
          <cell r="CT86">
            <v>0</v>
          </cell>
          <cell r="CU86">
            <v>0</v>
          </cell>
          <cell r="CV86">
            <v>24327.500000000007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544036.16666666663</v>
          </cell>
          <cell r="DC86">
            <v>0</v>
          </cell>
          <cell r="DD86">
            <v>544036.16666666663</v>
          </cell>
          <cell r="DE86">
            <v>128617</v>
          </cell>
          <cell r="DF86">
            <v>0</v>
          </cell>
          <cell r="DG86">
            <v>128617</v>
          </cell>
          <cell r="DH86">
            <v>13.571428571428571</v>
          </cell>
          <cell r="DI86">
            <v>0.73164218958611471</v>
          </cell>
          <cell r="DJ86">
            <v>1.6919999999999999</v>
          </cell>
          <cell r="DK86">
            <v>0</v>
          </cell>
          <cell r="DL86">
            <v>0.22999999999999965</v>
          </cell>
          <cell r="DO86">
            <v>9255.2736982643364</v>
          </cell>
          <cell r="DP86">
            <v>0</v>
          </cell>
          <cell r="DQ86">
            <v>9255.2736982643364</v>
          </cell>
          <cell r="DR86">
            <v>1.0156360164</v>
          </cell>
          <cell r="DS86">
            <v>10662.331556844489</v>
          </cell>
          <cell r="DT86">
            <v>0</v>
          </cell>
          <cell r="DU86">
            <v>10662.331556844489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1240.0305000000001</v>
          </cell>
          <cell r="EB86">
            <v>1240.0305000000001</v>
          </cell>
          <cell r="EC86">
            <v>0</v>
          </cell>
          <cell r="ED86">
            <v>0</v>
          </cell>
          <cell r="EE86">
            <v>1240.0305000000001</v>
          </cell>
          <cell r="EF86">
            <v>1240.0305000000001</v>
          </cell>
          <cell r="EG86">
            <v>0</v>
          </cell>
          <cell r="EI86">
            <v>0</v>
          </cell>
          <cell r="EJ86">
            <v>0</v>
          </cell>
          <cell r="EK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149774.63575510881</v>
          </cell>
          <cell r="EQ86">
            <v>0</v>
          </cell>
          <cell r="ER86">
            <v>149774.63575510881</v>
          </cell>
          <cell r="ES86">
            <v>693810.80242177541</v>
          </cell>
          <cell r="ET86">
            <v>0</v>
          </cell>
          <cell r="EU86">
            <v>693810.80242177541</v>
          </cell>
          <cell r="EV86">
            <v>692570.77192177554</v>
          </cell>
          <cell r="EW86">
            <v>7290.2186518081635</v>
          </cell>
          <cell r="EX86">
            <v>4265</v>
          </cell>
          <cell r="EY86">
            <v>0</v>
          </cell>
          <cell r="EZ86">
            <v>405175</v>
          </cell>
          <cell r="FA86">
            <v>0</v>
          </cell>
          <cell r="FB86">
            <v>693810.80242177541</v>
          </cell>
          <cell r="FC86">
            <v>666064.07921622833</v>
          </cell>
          <cell r="FD86">
            <v>0</v>
          </cell>
          <cell r="FE86">
            <v>693810.80242177541</v>
          </cell>
        </row>
        <row r="87">
          <cell r="A87">
            <v>2370</v>
          </cell>
          <cell r="B87">
            <v>8812370</v>
          </cell>
          <cell r="E87" t="str">
            <v>Cressing Primary School</v>
          </cell>
          <cell r="F87" t="str">
            <v>P</v>
          </cell>
          <cell r="G87" t="str">
            <v/>
          </cell>
          <cell r="H87">
            <v>10006780</v>
          </cell>
          <cell r="I87" t="str">
            <v>Y</v>
          </cell>
          <cell r="K87">
            <v>2370</v>
          </cell>
          <cell r="L87">
            <v>148306</v>
          </cell>
          <cell r="M87">
            <v>10</v>
          </cell>
          <cell r="O87">
            <v>7</v>
          </cell>
          <cell r="P87">
            <v>0</v>
          </cell>
          <cell r="Q87">
            <v>0</v>
          </cell>
          <cell r="S87">
            <v>27.833333333333332</v>
          </cell>
          <cell r="T87">
            <v>148</v>
          </cell>
          <cell r="V87">
            <v>175.83333333333334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175.83333333333334</v>
          </cell>
          <cell r="AF87">
            <v>555299.25</v>
          </cell>
          <cell r="AG87">
            <v>0</v>
          </cell>
          <cell r="AH87">
            <v>0</v>
          </cell>
          <cell r="AI87">
            <v>0</v>
          </cell>
          <cell r="AJ87">
            <v>555299.25</v>
          </cell>
          <cell r="AK87">
            <v>37.235294117647072</v>
          </cell>
          <cell r="AL87">
            <v>17500.588235294123</v>
          </cell>
          <cell r="AM87">
            <v>0</v>
          </cell>
          <cell r="AN87">
            <v>0</v>
          </cell>
          <cell r="AO87">
            <v>17500.588235294123</v>
          </cell>
          <cell r="AP87">
            <v>38.269607843137187</v>
          </cell>
          <cell r="AQ87">
            <v>22579.068627450939</v>
          </cell>
          <cell r="AR87">
            <v>0</v>
          </cell>
          <cell r="AS87">
            <v>0</v>
          </cell>
          <cell r="AT87">
            <v>22579.068627450939</v>
          </cell>
          <cell r="AU87">
            <v>58.61111111111105</v>
          </cell>
          <cell r="AV87">
            <v>0</v>
          </cell>
          <cell r="AW87">
            <v>107.80257936507935</v>
          </cell>
          <cell r="AX87">
            <v>23716.567460317459</v>
          </cell>
          <cell r="AY87">
            <v>7.3263888888888946</v>
          </cell>
          <cell r="AZ87">
            <v>1978.1250000000016</v>
          </cell>
          <cell r="BA87">
            <v>2.0932539682539675</v>
          </cell>
          <cell r="BB87">
            <v>879.16666666666629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26573.859126984127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26573.859126984127</v>
          </cell>
          <cell r="BZ87">
            <v>66653.515989729189</v>
          </cell>
          <cell r="CA87">
            <v>0</v>
          </cell>
          <cell r="CB87">
            <v>66653.515989729189</v>
          </cell>
          <cell r="CC87">
            <v>33.910714285714292</v>
          </cell>
          <cell r="CD87">
            <v>38319.107142857152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38319.107142857152</v>
          </cell>
          <cell r="CR87">
            <v>1.8617647058823454</v>
          </cell>
          <cell r="CS87">
            <v>1722.1323529411695</v>
          </cell>
          <cell r="CT87">
            <v>0</v>
          </cell>
          <cell r="CU87">
            <v>0</v>
          </cell>
          <cell r="CV87">
            <v>1722.1323529411695</v>
          </cell>
          <cell r="CW87">
            <v>1.1880630630630638</v>
          </cell>
          <cell r="CX87">
            <v>671.255630630631</v>
          </cell>
          <cell r="CY87">
            <v>0</v>
          </cell>
          <cell r="CZ87">
            <v>0</v>
          </cell>
          <cell r="DA87">
            <v>671.255630630631</v>
          </cell>
          <cell r="DB87">
            <v>662665.26111615822</v>
          </cell>
          <cell r="DC87">
            <v>0</v>
          </cell>
          <cell r="DD87">
            <v>662665.26111615822</v>
          </cell>
          <cell r="DE87">
            <v>128617</v>
          </cell>
          <cell r="DF87">
            <v>0</v>
          </cell>
          <cell r="DG87">
            <v>128617</v>
          </cell>
          <cell r="DH87">
            <v>25.11904761904762</v>
          </cell>
          <cell r="DI87">
            <v>0</v>
          </cell>
          <cell r="DJ87">
            <v>1.5840000000000001</v>
          </cell>
          <cell r="DK87">
            <v>0</v>
          </cell>
          <cell r="DL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1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15094.75</v>
          </cell>
          <cell r="EB87">
            <v>16002.25</v>
          </cell>
          <cell r="EC87">
            <v>0</v>
          </cell>
          <cell r="ED87">
            <v>0</v>
          </cell>
          <cell r="EE87">
            <v>16002.25</v>
          </cell>
          <cell r="EF87">
            <v>16002.25</v>
          </cell>
          <cell r="EG87">
            <v>0</v>
          </cell>
          <cell r="EI87">
            <v>0</v>
          </cell>
          <cell r="EJ87">
            <v>0</v>
          </cell>
          <cell r="EK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144619.25</v>
          </cell>
          <cell r="EQ87">
            <v>0</v>
          </cell>
          <cell r="ER87">
            <v>144619.25</v>
          </cell>
          <cell r="ES87">
            <v>807284.51111615822</v>
          </cell>
          <cell r="ET87">
            <v>0</v>
          </cell>
          <cell r="EU87">
            <v>807284.51111615822</v>
          </cell>
          <cell r="EV87">
            <v>791282.26111615822</v>
          </cell>
          <cell r="EW87">
            <v>4500.1834755421314</v>
          </cell>
          <cell r="EX87">
            <v>4265</v>
          </cell>
          <cell r="EY87">
            <v>0</v>
          </cell>
          <cell r="EZ87">
            <v>749929.16666666674</v>
          </cell>
          <cell r="FA87">
            <v>0</v>
          </cell>
          <cell r="FB87">
            <v>807284.51111615822</v>
          </cell>
          <cell r="FC87">
            <v>806607.06501950696</v>
          </cell>
          <cell r="FD87">
            <v>0</v>
          </cell>
          <cell r="FE87">
            <v>807284.51111615822</v>
          </cell>
        </row>
        <row r="88">
          <cell r="A88">
            <v>2779</v>
          </cell>
          <cell r="B88">
            <v>8812779</v>
          </cell>
          <cell r="C88">
            <v>2070</v>
          </cell>
          <cell r="D88" t="str">
            <v>RB052070</v>
          </cell>
          <cell r="E88" t="str">
            <v>Danbury Park Community Primary School</v>
          </cell>
          <cell r="F88" t="str">
            <v>P</v>
          </cell>
          <cell r="G88" t="str">
            <v>Y</v>
          </cell>
          <cell r="H88">
            <v>10041509</v>
          </cell>
          <cell r="I88" t="str">
            <v/>
          </cell>
          <cell r="K88">
            <v>2779</v>
          </cell>
          <cell r="L88">
            <v>114992</v>
          </cell>
          <cell r="O88">
            <v>7</v>
          </cell>
          <cell r="P88">
            <v>0</v>
          </cell>
          <cell r="Q88">
            <v>0</v>
          </cell>
          <cell r="S88">
            <v>37</v>
          </cell>
          <cell r="T88">
            <v>220</v>
          </cell>
          <cell r="V88">
            <v>257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257</v>
          </cell>
          <cell r="AF88">
            <v>811631.7</v>
          </cell>
          <cell r="AG88">
            <v>0</v>
          </cell>
          <cell r="AH88">
            <v>0</v>
          </cell>
          <cell r="AI88">
            <v>0</v>
          </cell>
          <cell r="AJ88">
            <v>811631.7</v>
          </cell>
          <cell r="AK88">
            <v>16</v>
          </cell>
          <cell r="AL88">
            <v>7520</v>
          </cell>
          <cell r="AM88">
            <v>0</v>
          </cell>
          <cell r="AN88">
            <v>0</v>
          </cell>
          <cell r="AO88">
            <v>7520</v>
          </cell>
          <cell r="AP88">
            <v>16</v>
          </cell>
          <cell r="AQ88">
            <v>9440</v>
          </cell>
          <cell r="AR88">
            <v>0</v>
          </cell>
          <cell r="AS88">
            <v>0</v>
          </cell>
          <cell r="AT88">
            <v>9440</v>
          </cell>
          <cell r="AU88">
            <v>214.00000000000006</v>
          </cell>
          <cell r="AV88">
            <v>0</v>
          </cell>
          <cell r="AW88">
            <v>42.000000000000085</v>
          </cell>
          <cell r="AX88">
            <v>9240.0000000000182</v>
          </cell>
          <cell r="AY88">
            <v>1.0000000000000007</v>
          </cell>
          <cell r="AZ88">
            <v>270.00000000000017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9510.0000000000182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9510.0000000000182</v>
          </cell>
          <cell r="BZ88">
            <v>26470.000000000018</v>
          </cell>
          <cell r="CA88">
            <v>0</v>
          </cell>
          <cell r="CB88">
            <v>26470.000000000018</v>
          </cell>
          <cell r="CC88">
            <v>47.373271889400925</v>
          </cell>
          <cell r="CD88">
            <v>53531.797235023048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53531.797235023048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2.3470319634703194</v>
          </cell>
          <cell r="CX88">
            <v>1326.0730593607304</v>
          </cell>
          <cell r="CY88">
            <v>0</v>
          </cell>
          <cell r="CZ88">
            <v>0</v>
          </cell>
          <cell r="DA88">
            <v>1326.0730593607304</v>
          </cell>
          <cell r="DB88">
            <v>892959.57029438368</v>
          </cell>
          <cell r="DC88">
            <v>0</v>
          </cell>
          <cell r="DD88">
            <v>892959.57029438368</v>
          </cell>
          <cell r="DE88">
            <v>128617</v>
          </cell>
          <cell r="DF88">
            <v>0</v>
          </cell>
          <cell r="DG88">
            <v>128617</v>
          </cell>
          <cell r="DH88">
            <v>36.714285714285715</v>
          </cell>
          <cell r="DI88">
            <v>0</v>
          </cell>
          <cell r="DJ88">
            <v>1.0660000000000001</v>
          </cell>
          <cell r="DK88">
            <v>0</v>
          </cell>
          <cell r="DL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1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26624</v>
          </cell>
          <cell r="EB88">
            <v>27040</v>
          </cell>
          <cell r="EC88">
            <v>0</v>
          </cell>
          <cell r="ED88">
            <v>0</v>
          </cell>
          <cell r="EE88">
            <v>27040</v>
          </cell>
          <cell r="EF88">
            <v>27040</v>
          </cell>
          <cell r="EG88">
            <v>0</v>
          </cell>
          <cell r="EI88">
            <v>0</v>
          </cell>
          <cell r="EJ88">
            <v>0</v>
          </cell>
          <cell r="EK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155657</v>
          </cell>
          <cell r="EQ88">
            <v>0</v>
          </cell>
          <cell r="ER88">
            <v>155657</v>
          </cell>
          <cell r="ES88">
            <v>1048616.5702943837</v>
          </cell>
          <cell r="ET88">
            <v>0</v>
          </cell>
          <cell r="EU88">
            <v>1048616.5702943837</v>
          </cell>
          <cell r="EV88">
            <v>1021576.5702943837</v>
          </cell>
          <cell r="EW88">
            <v>3975.0061100948783</v>
          </cell>
          <cell r="EX88">
            <v>4265</v>
          </cell>
          <cell r="EY88">
            <v>289.9938899051217</v>
          </cell>
          <cell r="EZ88">
            <v>1096105</v>
          </cell>
          <cell r="FA88">
            <v>74528.42970561632</v>
          </cell>
          <cell r="FB88">
            <v>1123145</v>
          </cell>
          <cell r="FC88">
            <v>1108009.2124712644</v>
          </cell>
          <cell r="FD88">
            <v>0</v>
          </cell>
          <cell r="FE88">
            <v>1123145</v>
          </cell>
        </row>
        <row r="89">
          <cell r="A89">
            <v>2187</v>
          </cell>
          <cell r="B89">
            <v>8812187</v>
          </cell>
          <cell r="E89" t="str">
            <v>de Vere Primary School</v>
          </cell>
          <cell r="F89" t="str">
            <v>P</v>
          </cell>
          <cell r="G89" t="str">
            <v/>
          </cell>
          <cell r="H89" t="str">
            <v/>
          </cell>
          <cell r="I89" t="str">
            <v>Y</v>
          </cell>
          <cell r="K89">
            <v>2187</v>
          </cell>
          <cell r="L89">
            <v>148139</v>
          </cell>
          <cell r="M89">
            <v>10</v>
          </cell>
          <cell r="O89">
            <v>7</v>
          </cell>
          <cell r="P89">
            <v>0</v>
          </cell>
          <cell r="Q89">
            <v>0</v>
          </cell>
          <cell r="S89">
            <v>35.833333333333336</v>
          </cell>
          <cell r="T89">
            <v>158</v>
          </cell>
          <cell r="V89">
            <v>193.83333333333334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193.83333333333334</v>
          </cell>
          <cell r="AF89">
            <v>612145.05000000005</v>
          </cell>
          <cell r="AG89">
            <v>0</v>
          </cell>
          <cell r="AH89">
            <v>0</v>
          </cell>
          <cell r="AI89">
            <v>0</v>
          </cell>
          <cell r="AJ89">
            <v>612145.05000000005</v>
          </cell>
          <cell r="AK89">
            <v>39.179078014184377</v>
          </cell>
          <cell r="AL89">
            <v>18414.166666666657</v>
          </cell>
          <cell r="AM89">
            <v>0</v>
          </cell>
          <cell r="AN89">
            <v>0</v>
          </cell>
          <cell r="AO89">
            <v>18414.166666666657</v>
          </cell>
          <cell r="AP89">
            <v>42.272163120567434</v>
          </cell>
          <cell r="AQ89">
            <v>24940.576241134786</v>
          </cell>
          <cell r="AR89">
            <v>0</v>
          </cell>
          <cell r="AS89">
            <v>0</v>
          </cell>
          <cell r="AT89">
            <v>24940.576241134786</v>
          </cell>
          <cell r="AU89">
            <v>191.77127659574475</v>
          </cell>
          <cell r="AV89">
            <v>0</v>
          </cell>
          <cell r="AW89">
            <v>0</v>
          </cell>
          <cell r="AX89">
            <v>0</v>
          </cell>
          <cell r="AY89">
            <v>1.0310283687943258</v>
          </cell>
          <cell r="AZ89">
            <v>278.37765957446794</v>
          </cell>
          <cell r="BA89">
            <v>1.0310283687943258</v>
          </cell>
          <cell r="BB89">
            <v>433.03191489361683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711.40957446808477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711.40957446808477</v>
          </cell>
          <cell r="BZ89">
            <v>44066.152482269521</v>
          </cell>
          <cell r="CA89">
            <v>0</v>
          </cell>
          <cell r="CB89">
            <v>44066.152482269521</v>
          </cell>
          <cell r="CC89">
            <v>65.093283582089555</v>
          </cell>
          <cell r="CD89">
            <v>73555.410447761198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73555.410447761198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729766.61293003068</v>
          </cell>
          <cell r="DC89">
            <v>0</v>
          </cell>
          <cell r="DD89">
            <v>729766.61293003068</v>
          </cell>
          <cell r="DE89">
            <v>128617</v>
          </cell>
          <cell r="DF89">
            <v>0</v>
          </cell>
          <cell r="DG89">
            <v>128617</v>
          </cell>
          <cell r="DH89">
            <v>27.690476190476193</v>
          </cell>
          <cell r="DI89">
            <v>0</v>
          </cell>
          <cell r="DJ89">
            <v>1.5589999999999999</v>
          </cell>
          <cell r="DK89">
            <v>0</v>
          </cell>
          <cell r="DL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1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17798.75</v>
          </cell>
          <cell r="EB89">
            <v>17798.75</v>
          </cell>
          <cell r="EC89">
            <v>0</v>
          </cell>
          <cell r="ED89">
            <v>0</v>
          </cell>
          <cell r="EE89">
            <v>17798.75</v>
          </cell>
          <cell r="EF89">
            <v>17798.75</v>
          </cell>
          <cell r="EG89">
            <v>0</v>
          </cell>
          <cell r="EI89">
            <v>0</v>
          </cell>
          <cell r="EJ89">
            <v>0</v>
          </cell>
          <cell r="EK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146415.75</v>
          </cell>
          <cell r="EQ89">
            <v>0</v>
          </cell>
          <cell r="ER89">
            <v>146415.75</v>
          </cell>
          <cell r="ES89">
            <v>876182.36293003068</v>
          </cell>
          <cell r="ET89">
            <v>0</v>
          </cell>
          <cell r="EU89">
            <v>876182.36293003068</v>
          </cell>
          <cell r="EV89">
            <v>858383.61293003068</v>
          </cell>
          <cell r="EW89">
            <v>4428.4623195014474</v>
          </cell>
          <cell r="EX89">
            <v>4265</v>
          </cell>
          <cell r="EY89">
            <v>0</v>
          </cell>
          <cell r="EZ89">
            <v>826699.16666666674</v>
          </cell>
          <cell r="FA89">
            <v>0</v>
          </cell>
          <cell r="FB89">
            <v>876182.36293003068</v>
          </cell>
          <cell r="FC89">
            <v>848378.65195807326</v>
          </cell>
          <cell r="FD89">
            <v>0</v>
          </cell>
          <cell r="FE89">
            <v>876182.36293003068</v>
          </cell>
        </row>
        <row r="90">
          <cell r="A90">
            <v>2155</v>
          </cell>
          <cell r="B90">
            <v>8812155</v>
          </cell>
          <cell r="E90" t="str">
            <v>Debden Church of England Voluntary Controlled Primary Academy</v>
          </cell>
          <cell r="F90" t="str">
            <v>P</v>
          </cell>
          <cell r="G90" t="str">
            <v/>
          </cell>
          <cell r="H90" t="str">
            <v/>
          </cell>
          <cell r="I90" t="str">
            <v>Y</v>
          </cell>
          <cell r="K90">
            <v>2155</v>
          </cell>
          <cell r="L90">
            <v>143855</v>
          </cell>
          <cell r="O90">
            <v>7</v>
          </cell>
          <cell r="P90">
            <v>0</v>
          </cell>
          <cell r="Q90">
            <v>0</v>
          </cell>
          <cell r="S90">
            <v>14</v>
          </cell>
          <cell r="T90">
            <v>101</v>
          </cell>
          <cell r="V90">
            <v>115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115</v>
          </cell>
          <cell r="AF90">
            <v>363181.5</v>
          </cell>
          <cell r="AG90">
            <v>0</v>
          </cell>
          <cell r="AH90">
            <v>0</v>
          </cell>
          <cell r="AI90">
            <v>0</v>
          </cell>
          <cell r="AJ90">
            <v>363181.5</v>
          </cell>
          <cell r="AK90">
            <v>6.9999999999999991</v>
          </cell>
          <cell r="AL90">
            <v>3289.9999999999995</v>
          </cell>
          <cell r="AM90">
            <v>0</v>
          </cell>
          <cell r="AN90">
            <v>0</v>
          </cell>
          <cell r="AO90">
            <v>3289.9999999999995</v>
          </cell>
          <cell r="AP90">
            <v>7.9999999999999938</v>
          </cell>
          <cell r="AQ90">
            <v>4719.9999999999964</v>
          </cell>
          <cell r="AR90">
            <v>0</v>
          </cell>
          <cell r="AS90">
            <v>0</v>
          </cell>
          <cell r="AT90">
            <v>4719.9999999999964</v>
          </cell>
          <cell r="AU90">
            <v>115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8009.9999999999964</v>
          </cell>
          <cell r="CA90">
            <v>0</v>
          </cell>
          <cell r="CB90">
            <v>8009.9999999999964</v>
          </cell>
          <cell r="CC90">
            <v>24.468085106382979</v>
          </cell>
          <cell r="CD90">
            <v>27648.936170212768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27648.936170212768</v>
          </cell>
          <cell r="CR90">
            <v>7.1000000000000449</v>
          </cell>
          <cell r="CS90">
            <v>6567.5000000000418</v>
          </cell>
          <cell r="CT90">
            <v>0</v>
          </cell>
          <cell r="CU90">
            <v>0</v>
          </cell>
          <cell r="CV90">
            <v>6567.5000000000418</v>
          </cell>
          <cell r="CW90">
            <v>1.1386138613861385</v>
          </cell>
          <cell r="CX90">
            <v>643.31683168316829</v>
          </cell>
          <cell r="CY90">
            <v>0</v>
          </cell>
          <cell r="CZ90">
            <v>0</v>
          </cell>
          <cell r="DA90">
            <v>643.31683168316829</v>
          </cell>
          <cell r="DB90">
            <v>406051.25300189597</v>
          </cell>
          <cell r="DC90">
            <v>0</v>
          </cell>
          <cell r="DD90">
            <v>406051.25300189597</v>
          </cell>
          <cell r="DE90">
            <v>128617</v>
          </cell>
          <cell r="DF90">
            <v>0</v>
          </cell>
          <cell r="DG90">
            <v>128617</v>
          </cell>
          <cell r="DH90">
            <v>16.428571428571427</v>
          </cell>
          <cell r="DI90">
            <v>0.46461949265687585</v>
          </cell>
          <cell r="DJ90">
            <v>2.2429999999999999</v>
          </cell>
          <cell r="DK90">
            <v>0</v>
          </cell>
          <cell r="DL90">
            <v>1</v>
          </cell>
          <cell r="DO90">
            <v>25554.072096128173</v>
          </cell>
          <cell r="DP90">
            <v>0</v>
          </cell>
          <cell r="DQ90">
            <v>25554.072096128173</v>
          </cell>
          <cell r="DR90">
            <v>1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2785.45</v>
          </cell>
          <cell r="EB90">
            <v>2785.45</v>
          </cell>
          <cell r="EC90">
            <v>0</v>
          </cell>
          <cell r="ED90">
            <v>0</v>
          </cell>
          <cell r="EE90">
            <v>2785.45</v>
          </cell>
          <cell r="EF90">
            <v>2785.45</v>
          </cell>
          <cell r="EG90">
            <v>0</v>
          </cell>
          <cell r="EI90">
            <v>0</v>
          </cell>
          <cell r="EJ90">
            <v>0</v>
          </cell>
          <cell r="EK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156956.52209612817</v>
          </cell>
          <cell r="EQ90">
            <v>0</v>
          </cell>
          <cell r="ER90">
            <v>156956.52209612817</v>
          </cell>
          <cell r="ES90">
            <v>563007.77509802417</v>
          </cell>
          <cell r="ET90">
            <v>0</v>
          </cell>
          <cell r="EU90">
            <v>563007.77509802417</v>
          </cell>
          <cell r="EV90">
            <v>560222.3250980241</v>
          </cell>
          <cell r="EW90">
            <v>4871.4984791132529</v>
          </cell>
          <cell r="EX90">
            <v>4265</v>
          </cell>
          <cell r="EY90">
            <v>0</v>
          </cell>
          <cell r="EZ90">
            <v>490475</v>
          </cell>
          <cell r="FA90">
            <v>0</v>
          </cell>
          <cell r="FB90">
            <v>563007.77509802417</v>
          </cell>
          <cell r="FC90">
            <v>552357.31052059156</v>
          </cell>
          <cell r="FD90">
            <v>0</v>
          </cell>
          <cell r="FE90">
            <v>563007.77509802417</v>
          </cell>
        </row>
        <row r="91">
          <cell r="A91">
            <v>3022</v>
          </cell>
          <cell r="B91">
            <v>8813022</v>
          </cell>
          <cell r="C91">
            <v>2092</v>
          </cell>
          <cell r="D91" t="str">
            <v>RB052092</v>
          </cell>
          <cell r="E91" t="str">
            <v>Dedham Church of England Voluntary Controlled Primary School</v>
          </cell>
          <cell r="F91" t="str">
            <v>P</v>
          </cell>
          <cell r="G91" t="str">
            <v>Y</v>
          </cell>
          <cell r="H91">
            <v>10041503</v>
          </cell>
          <cell r="I91" t="str">
            <v/>
          </cell>
          <cell r="K91">
            <v>3022</v>
          </cell>
          <cell r="L91">
            <v>115076</v>
          </cell>
          <cell r="O91">
            <v>7</v>
          </cell>
          <cell r="P91">
            <v>0</v>
          </cell>
          <cell r="Q91">
            <v>0</v>
          </cell>
          <cell r="S91">
            <v>31</v>
          </cell>
          <cell r="T91">
            <v>178</v>
          </cell>
          <cell r="V91">
            <v>209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209</v>
          </cell>
          <cell r="AF91">
            <v>660042.9</v>
          </cell>
          <cell r="AG91">
            <v>0</v>
          </cell>
          <cell r="AH91">
            <v>0</v>
          </cell>
          <cell r="AI91">
            <v>0</v>
          </cell>
          <cell r="AJ91">
            <v>660042.9</v>
          </cell>
          <cell r="AK91">
            <v>19.999999999999996</v>
          </cell>
          <cell r="AL91">
            <v>9399.9999999999982</v>
          </cell>
          <cell r="AM91">
            <v>0</v>
          </cell>
          <cell r="AN91">
            <v>0</v>
          </cell>
          <cell r="AO91">
            <v>9399.9999999999982</v>
          </cell>
          <cell r="AP91">
            <v>23.999999999999901</v>
          </cell>
          <cell r="AQ91">
            <v>14159.999999999942</v>
          </cell>
          <cell r="AR91">
            <v>0</v>
          </cell>
          <cell r="AS91">
            <v>0</v>
          </cell>
          <cell r="AT91">
            <v>14159.999999999942</v>
          </cell>
          <cell r="AU91">
            <v>202.00000000000003</v>
          </cell>
          <cell r="AV91">
            <v>0</v>
          </cell>
          <cell r="AW91">
            <v>3.9999999999999911</v>
          </cell>
          <cell r="AX91">
            <v>879.99999999999807</v>
          </cell>
          <cell r="AY91">
            <v>1.9999999999999996</v>
          </cell>
          <cell r="AZ91">
            <v>539.99999999999989</v>
          </cell>
          <cell r="BA91">
            <v>0.99999999999999978</v>
          </cell>
          <cell r="BB91">
            <v>419.99999999999989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1839.9999999999977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1839.9999999999977</v>
          </cell>
          <cell r="BZ91">
            <v>25399.999999999938</v>
          </cell>
          <cell r="CA91">
            <v>0</v>
          </cell>
          <cell r="CB91">
            <v>25399.999999999938</v>
          </cell>
          <cell r="CC91">
            <v>51.0625</v>
          </cell>
          <cell r="CD91">
            <v>57700.625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57700.625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1.1741573033707871</v>
          </cell>
          <cell r="CX91">
            <v>663.39887640449467</v>
          </cell>
          <cell r="CY91">
            <v>0</v>
          </cell>
          <cell r="CZ91">
            <v>0</v>
          </cell>
          <cell r="DA91">
            <v>663.39887640449467</v>
          </cell>
          <cell r="DB91">
            <v>743806.92387640441</v>
          </cell>
          <cell r="DC91">
            <v>0</v>
          </cell>
          <cell r="DD91">
            <v>743806.92387640441</v>
          </cell>
          <cell r="DE91">
            <v>128617</v>
          </cell>
          <cell r="DF91">
            <v>0</v>
          </cell>
          <cell r="DG91">
            <v>128617</v>
          </cell>
          <cell r="DH91">
            <v>29.857142857142858</v>
          </cell>
          <cell r="DI91">
            <v>0</v>
          </cell>
          <cell r="DJ91">
            <v>2.0129999999999999</v>
          </cell>
          <cell r="DK91">
            <v>0</v>
          </cell>
          <cell r="DL91">
            <v>1</v>
          </cell>
          <cell r="DO91">
            <v>0</v>
          </cell>
          <cell r="DP91">
            <v>0</v>
          </cell>
          <cell r="DQ91">
            <v>0</v>
          </cell>
          <cell r="DR91">
            <v>1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14595.75</v>
          </cell>
          <cell r="EB91">
            <v>14829.75</v>
          </cell>
          <cell r="EC91">
            <v>0</v>
          </cell>
          <cell r="ED91">
            <v>0</v>
          </cell>
          <cell r="EE91">
            <v>14829.75</v>
          </cell>
          <cell r="EF91">
            <v>14829.75</v>
          </cell>
          <cell r="EG91">
            <v>0</v>
          </cell>
          <cell r="EI91">
            <v>0</v>
          </cell>
          <cell r="EJ91">
            <v>0</v>
          </cell>
          <cell r="EK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143446.75</v>
          </cell>
          <cell r="EQ91">
            <v>0</v>
          </cell>
          <cell r="ER91">
            <v>143446.75</v>
          </cell>
          <cell r="ES91">
            <v>887253.67387640441</v>
          </cell>
          <cell r="ET91">
            <v>0</v>
          </cell>
          <cell r="EU91">
            <v>887253.67387640441</v>
          </cell>
          <cell r="EV91">
            <v>872423.92387640441</v>
          </cell>
          <cell r="EW91">
            <v>4174.277147733992</v>
          </cell>
          <cell r="EX91">
            <v>4265</v>
          </cell>
          <cell r="EY91">
            <v>90.722852266007976</v>
          </cell>
          <cell r="EZ91">
            <v>891385</v>
          </cell>
          <cell r="FA91">
            <v>18961.076123595587</v>
          </cell>
          <cell r="FB91">
            <v>906214.75</v>
          </cell>
          <cell r="FC91">
            <v>894003.91714622639</v>
          </cell>
          <cell r="FD91">
            <v>0</v>
          </cell>
          <cell r="FE91">
            <v>906214.75</v>
          </cell>
        </row>
        <row r="92">
          <cell r="A92">
            <v>3237</v>
          </cell>
          <cell r="B92">
            <v>8813237</v>
          </cell>
          <cell r="E92" t="str">
            <v>Doddinghurst Church of England Junior School</v>
          </cell>
          <cell r="F92" t="str">
            <v>P</v>
          </cell>
          <cell r="G92" t="str">
            <v/>
          </cell>
          <cell r="H92" t="str">
            <v/>
          </cell>
          <cell r="I92" t="str">
            <v>Y</v>
          </cell>
          <cell r="K92">
            <v>3237</v>
          </cell>
          <cell r="L92">
            <v>146920</v>
          </cell>
          <cell r="O92">
            <v>4</v>
          </cell>
          <cell r="P92">
            <v>0</v>
          </cell>
          <cell r="Q92">
            <v>0</v>
          </cell>
          <cell r="S92">
            <v>0</v>
          </cell>
          <cell r="T92">
            <v>216</v>
          </cell>
          <cell r="V92">
            <v>216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216</v>
          </cell>
          <cell r="AF92">
            <v>682149.6</v>
          </cell>
          <cell r="AG92">
            <v>0</v>
          </cell>
          <cell r="AH92">
            <v>0</v>
          </cell>
          <cell r="AI92">
            <v>0</v>
          </cell>
          <cell r="AJ92">
            <v>682149.6</v>
          </cell>
          <cell r="AK92">
            <v>25.000000000000057</v>
          </cell>
          <cell r="AL92">
            <v>11750.000000000027</v>
          </cell>
          <cell r="AM92">
            <v>0</v>
          </cell>
          <cell r="AN92">
            <v>0</v>
          </cell>
          <cell r="AO92">
            <v>11750.000000000027</v>
          </cell>
          <cell r="AP92">
            <v>31.000000000000103</v>
          </cell>
          <cell r="AQ92">
            <v>18290.000000000062</v>
          </cell>
          <cell r="AR92">
            <v>0</v>
          </cell>
          <cell r="AS92">
            <v>0</v>
          </cell>
          <cell r="AT92">
            <v>18290.000000000062</v>
          </cell>
          <cell r="AU92">
            <v>187.00000000000006</v>
          </cell>
          <cell r="AV92">
            <v>0</v>
          </cell>
          <cell r="AW92">
            <v>13.999999999999996</v>
          </cell>
          <cell r="AX92">
            <v>3079.9999999999991</v>
          </cell>
          <cell r="AY92">
            <v>10.000000000000002</v>
          </cell>
          <cell r="AZ92">
            <v>2700.0000000000005</v>
          </cell>
          <cell r="BA92">
            <v>2.0000000000000004</v>
          </cell>
          <cell r="BB92">
            <v>840.00000000000023</v>
          </cell>
          <cell r="BC92">
            <v>1.0000000000000002</v>
          </cell>
          <cell r="BD92">
            <v>460.00000000000011</v>
          </cell>
          <cell r="BE92">
            <v>2.0000000000000004</v>
          </cell>
          <cell r="BF92">
            <v>980.00000000000023</v>
          </cell>
          <cell r="BG92">
            <v>0</v>
          </cell>
          <cell r="BH92">
            <v>0</v>
          </cell>
          <cell r="BI92">
            <v>8060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8060</v>
          </cell>
          <cell r="BZ92">
            <v>38100.000000000087</v>
          </cell>
          <cell r="CA92">
            <v>0</v>
          </cell>
          <cell r="CB92">
            <v>38100.000000000087</v>
          </cell>
          <cell r="CC92">
            <v>44.944099378881987</v>
          </cell>
          <cell r="CD92">
            <v>50786.832298136644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50786.832298136644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771036.43229813676</v>
          </cell>
          <cell r="DC92">
            <v>0</v>
          </cell>
          <cell r="DD92">
            <v>771036.43229813676</v>
          </cell>
          <cell r="DE92">
            <v>128617</v>
          </cell>
          <cell r="DF92">
            <v>0</v>
          </cell>
          <cell r="DG92">
            <v>128617</v>
          </cell>
          <cell r="DH92">
            <v>54</v>
          </cell>
          <cell r="DI92">
            <v>0</v>
          </cell>
          <cell r="DJ92">
            <v>1.7689999999999999</v>
          </cell>
          <cell r="DK92">
            <v>0</v>
          </cell>
          <cell r="DL92">
            <v>0.42249999999999965</v>
          </cell>
          <cell r="DO92">
            <v>0</v>
          </cell>
          <cell r="DP92">
            <v>0</v>
          </cell>
          <cell r="DQ92">
            <v>0</v>
          </cell>
          <cell r="DR92">
            <v>1.0156360164</v>
          </cell>
          <cell r="DS92">
            <v>14066.995821729963</v>
          </cell>
          <cell r="DT92">
            <v>0</v>
          </cell>
          <cell r="DU92">
            <v>14066.995821729963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4359.8119999999999</v>
          </cell>
          <cell r="EB92">
            <v>4359.8119999999999</v>
          </cell>
          <cell r="EC92">
            <v>0</v>
          </cell>
          <cell r="ED92">
            <v>0</v>
          </cell>
          <cell r="EE92">
            <v>4359.8119999999999</v>
          </cell>
          <cell r="EF92">
            <v>4359.8119999999999</v>
          </cell>
          <cell r="EG92">
            <v>0</v>
          </cell>
          <cell r="EI92">
            <v>0</v>
          </cell>
          <cell r="EJ92">
            <v>0</v>
          </cell>
          <cell r="EK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147043.80782172998</v>
          </cell>
          <cell r="EQ92">
            <v>0</v>
          </cell>
          <cell r="ER92">
            <v>147043.80782172998</v>
          </cell>
          <cell r="ES92">
            <v>918080.24011986679</v>
          </cell>
          <cell r="ET92">
            <v>0</v>
          </cell>
          <cell r="EU92">
            <v>918080.24011986679</v>
          </cell>
          <cell r="EV92">
            <v>913720.42811986676</v>
          </cell>
          <cell r="EW92">
            <v>4230.1871672216057</v>
          </cell>
          <cell r="EX92">
            <v>4265</v>
          </cell>
          <cell r="EY92">
            <v>34.812832778394295</v>
          </cell>
          <cell r="EZ92">
            <v>921240</v>
          </cell>
          <cell r="FA92">
            <v>7519.5718801332405</v>
          </cell>
          <cell r="FB92">
            <v>925599.81200000003</v>
          </cell>
          <cell r="FC92">
            <v>916416.32815335493</v>
          </cell>
          <cell r="FD92">
            <v>0</v>
          </cell>
          <cell r="FE92">
            <v>925599.81200000003</v>
          </cell>
        </row>
        <row r="93">
          <cell r="A93">
            <v>2729</v>
          </cell>
          <cell r="B93">
            <v>8812729</v>
          </cell>
          <cell r="C93">
            <v>2102</v>
          </cell>
          <cell r="D93" t="str">
            <v>RB052102</v>
          </cell>
          <cell r="E93" t="str">
            <v>Doddinghurst Infant School</v>
          </cell>
          <cell r="F93" t="str">
            <v>P</v>
          </cell>
          <cell r="G93" t="str">
            <v>Y</v>
          </cell>
          <cell r="H93">
            <v>10035695</v>
          </cell>
          <cell r="I93" t="str">
            <v/>
          </cell>
          <cell r="K93">
            <v>2729</v>
          </cell>
          <cell r="L93">
            <v>114969</v>
          </cell>
          <cell r="O93">
            <v>3</v>
          </cell>
          <cell r="P93">
            <v>0</v>
          </cell>
          <cell r="Q93">
            <v>0</v>
          </cell>
          <cell r="S93">
            <v>48</v>
          </cell>
          <cell r="T93">
            <v>93</v>
          </cell>
          <cell r="V93">
            <v>141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141</v>
          </cell>
          <cell r="AF93">
            <v>445292.1</v>
          </cell>
          <cell r="AG93">
            <v>0</v>
          </cell>
          <cell r="AH93">
            <v>0</v>
          </cell>
          <cell r="AI93">
            <v>0</v>
          </cell>
          <cell r="AJ93">
            <v>445292.1</v>
          </cell>
          <cell r="AK93">
            <v>14.000000000000005</v>
          </cell>
          <cell r="AL93">
            <v>6580.0000000000027</v>
          </cell>
          <cell r="AM93">
            <v>0</v>
          </cell>
          <cell r="AN93">
            <v>0</v>
          </cell>
          <cell r="AO93">
            <v>6580.0000000000027</v>
          </cell>
          <cell r="AP93">
            <v>14.000000000000005</v>
          </cell>
          <cell r="AQ93">
            <v>8260.0000000000036</v>
          </cell>
          <cell r="AR93">
            <v>0</v>
          </cell>
          <cell r="AS93">
            <v>0</v>
          </cell>
          <cell r="AT93">
            <v>8260.0000000000036</v>
          </cell>
          <cell r="AU93">
            <v>117.99999999999993</v>
          </cell>
          <cell r="AV93">
            <v>0</v>
          </cell>
          <cell r="AW93">
            <v>12</v>
          </cell>
          <cell r="AX93">
            <v>2640</v>
          </cell>
          <cell r="AY93">
            <v>9.9999999999999947</v>
          </cell>
          <cell r="AZ93">
            <v>2699.9999999999986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0.99999999999999944</v>
          </cell>
          <cell r="BF93">
            <v>489.99999999999972</v>
          </cell>
          <cell r="BG93">
            <v>0</v>
          </cell>
          <cell r="BH93">
            <v>0</v>
          </cell>
          <cell r="BI93">
            <v>5829.9999999999982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5829.9999999999982</v>
          </cell>
          <cell r="BZ93">
            <v>20670.000000000007</v>
          </cell>
          <cell r="CA93">
            <v>0</v>
          </cell>
          <cell r="CB93">
            <v>20670.000000000007</v>
          </cell>
          <cell r="CC93">
            <v>34.490702669530535</v>
          </cell>
          <cell r="CD93">
            <v>38974.494016569501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38974.494016569501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504936.59401656949</v>
          </cell>
          <cell r="DC93">
            <v>0</v>
          </cell>
          <cell r="DD93">
            <v>504936.59401656949</v>
          </cell>
          <cell r="DE93">
            <v>128617</v>
          </cell>
          <cell r="DF93">
            <v>0</v>
          </cell>
          <cell r="DG93">
            <v>128617</v>
          </cell>
          <cell r="DH93">
            <v>47</v>
          </cell>
          <cell r="DI93">
            <v>0</v>
          </cell>
          <cell r="DJ93">
            <v>1.8360000000000001</v>
          </cell>
          <cell r="DK93">
            <v>0</v>
          </cell>
          <cell r="DL93">
            <v>0.59000000000000008</v>
          </cell>
          <cell r="DO93">
            <v>0</v>
          </cell>
          <cell r="DP93">
            <v>0</v>
          </cell>
          <cell r="DQ93">
            <v>0</v>
          </cell>
          <cell r="DR93">
            <v>1.0156360164</v>
          </cell>
          <cell r="DS93">
            <v>9906.2543863220271</v>
          </cell>
          <cell r="DT93">
            <v>0</v>
          </cell>
          <cell r="DU93">
            <v>9906.2543863220271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18338.25</v>
          </cell>
          <cell r="EB93">
            <v>18632.25</v>
          </cell>
          <cell r="EC93">
            <v>0</v>
          </cell>
          <cell r="ED93">
            <v>0</v>
          </cell>
          <cell r="EE93">
            <v>18632.25</v>
          </cell>
          <cell r="EF93">
            <v>18632.25</v>
          </cell>
          <cell r="EG93">
            <v>0</v>
          </cell>
          <cell r="EI93">
            <v>0</v>
          </cell>
          <cell r="EJ93">
            <v>0</v>
          </cell>
          <cell r="EK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157155.50438632202</v>
          </cell>
          <cell r="EQ93">
            <v>0</v>
          </cell>
          <cell r="ER93">
            <v>157155.50438632202</v>
          </cell>
          <cell r="ES93">
            <v>662092.09840289154</v>
          </cell>
          <cell r="ET93">
            <v>0</v>
          </cell>
          <cell r="EU93">
            <v>662092.09840289154</v>
          </cell>
          <cell r="EV93">
            <v>643459.84840289142</v>
          </cell>
          <cell r="EW93">
            <v>4563.5450241339813</v>
          </cell>
          <cell r="EX93">
            <v>4265</v>
          </cell>
          <cell r="EY93">
            <v>0</v>
          </cell>
          <cell r="EZ93">
            <v>601365</v>
          </cell>
          <cell r="FA93">
            <v>0</v>
          </cell>
          <cell r="FB93">
            <v>662092.09840289154</v>
          </cell>
          <cell r="FC93">
            <v>662199.29931244394</v>
          </cell>
          <cell r="FD93">
            <v>107.20090955239721</v>
          </cell>
          <cell r="FE93">
            <v>662199.29931244394</v>
          </cell>
        </row>
        <row r="94">
          <cell r="A94">
            <v>2656</v>
          </cell>
          <cell r="B94">
            <v>8812656</v>
          </cell>
          <cell r="C94">
            <v>3704</v>
          </cell>
          <cell r="D94" t="str">
            <v>RB053704</v>
          </cell>
          <cell r="E94" t="str">
            <v>Down Hall Primary School</v>
          </cell>
          <cell r="F94" t="str">
            <v>P</v>
          </cell>
          <cell r="G94" t="str">
            <v>Y</v>
          </cell>
          <cell r="H94">
            <v>10005415</v>
          </cell>
          <cell r="I94" t="str">
            <v/>
          </cell>
          <cell r="K94">
            <v>2656</v>
          </cell>
          <cell r="L94">
            <v>114936</v>
          </cell>
          <cell r="O94">
            <v>7</v>
          </cell>
          <cell r="P94">
            <v>0</v>
          </cell>
          <cell r="Q94">
            <v>0</v>
          </cell>
          <cell r="S94">
            <v>21</v>
          </cell>
          <cell r="T94">
            <v>211</v>
          </cell>
          <cell r="V94">
            <v>232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232</v>
          </cell>
          <cell r="AF94">
            <v>732679.2</v>
          </cell>
          <cell r="AG94">
            <v>0</v>
          </cell>
          <cell r="AH94">
            <v>0</v>
          </cell>
          <cell r="AI94">
            <v>0</v>
          </cell>
          <cell r="AJ94">
            <v>732679.2</v>
          </cell>
          <cell r="AK94">
            <v>38.000000000000028</v>
          </cell>
          <cell r="AL94">
            <v>17860.000000000015</v>
          </cell>
          <cell r="AM94">
            <v>0</v>
          </cell>
          <cell r="AN94">
            <v>0</v>
          </cell>
          <cell r="AO94">
            <v>17860.000000000015</v>
          </cell>
          <cell r="AP94">
            <v>40.999999999999886</v>
          </cell>
          <cell r="AQ94">
            <v>24189.999999999935</v>
          </cell>
          <cell r="AR94">
            <v>0</v>
          </cell>
          <cell r="AS94">
            <v>0</v>
          </cell>
          <cell r="AT94">
            <v>24189.999999999935</v>
          </cell>
          <cell r="AU94">
            <v>226.00000000000006</v>
          </cell>
          <cell r="AV94">
            <v>0</v>
          </cell>
          <cell r="AW94">
            <v>1.9999999999999991</v>
          </cell>
          <cell r="AX94">
            <v>439.99999999999983</v>
          </cell>
          <cell r="AY94">
            <v>1.9999999999999991</v>
          </cell>
          <cell r="AZ94">
            <v>539.99999999999977</v>
          </cell>
          <cell r="BA94">
            <v>1.0000000000000009</v>
          </cell>
          <cell r="BB94">
            <v>420.0000000000004</v>
          </cell>
          <cell r="BC94">
            <v>0</v>
          </cell>
          <cell r="BD94">
            <v>0</v>
          </cell>
          <cell r="BE94">
            <v>1.0000000000000009</v>
          </cell>
          <cell r="BF94">
            <v>490.00000000000045</v>
          </cell>
          <cell r="BG94">
            <v>0</v>
          </cell>
          <cell r="BH94">
            <v>0</v>
          </cell>
          <cell r="BI94">
            <v>1890.0000000000005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1890.0000000000005</v>
          </cell>
          <cell r="BZ94">
            <v>43939.999999999949</v>
          </cell>
          <cell r="CA94">
            <v>0</v>
          </cell>
          <cell r="CB94">
            <v>43939.999999999949</v>
          </cell>
          <cell r="CC94">
            <v>45.290836653386449</v>
          </cell>
          <cell r="CD94">
            <v>51178.645418326691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51178.645418326691</v>
          </cell>
          <cell r="CR94">
            <v>3.0799999999999965</v>
          </cell>
          <cell r="CS94">
            <v>2848.9999999999968</v>
          </cell>
          <cell r="CT94">
            <v>0</v>
          </cell>
          <cell r="CU94">
            <v>0</v>
          </cell>
          <cell r="CV94">
            <v>2848.9999999999968</v>
          </cell>
          <cell r="CW94">
            <v>1.099526066350712</v>
          </cell>
          <cell r="CX94">
            <v>621.23222748815226</v>
          </cell>
          <cell r="CY94">
            <v>0</v>
          </cell>
          <cell r="CZ94">
            <v>0</v>
          </cell>
          <cell r="DA94">
            <v>621.23222748815226</v>
          </cell>
          <cell r="DB94">
            <v>831268.07764581474</v>
          </cell>
          <cell r="DC94">
            <v>0</v>
          </cell>
          <cell r="DD94">
            <v>831268.07764581474</v>
          </cell>
          <cell r="DE94">
            <v>128617</v>
          </cell>
          <cell r="DF94">
            <v>0</v>
          </cell>
          <cell r="DG94">
            <v>128617</v>
          </cell>
          <cell r="DH94">
            <v>33.142857142857146</v>
          </cell>
          <cell r="DI94">
            <v>0</v>
          </cell>
          <cell r="DJ94">
            <v>0.746</v>
          </cell>
          <cell r="DK94">
            <v>0</v>
          </cell>
          <cell r="DL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1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28019.32</v>
          </cell>
          <cell r="EB94">
            <v>28019.32</v>
          </cell>
          <cell r="EC94">
            <v>1164.6800000000003</v>
          </cell>
          <cell r="ED94">
            <v>0</v>
          </cell>
          <cell r="EE94">
            <v>29184</v>
          </cell>
          <cell r="EF94">
            <v>29184</v>
          </cell>
          <cell r="EG94">
            <v>0</v>
          </cell>
          <cell r="EI94">
            <v>0</v>
          </cell>
          <cell r="EJ94">
            <v>0</v>
          </cell>
          <cell r="EK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157801</v>
          </cell>
          <cell r="EQ94">
            <v>0</v>
          </cell>
          <cell r="ER94">
            <v>157801</v>
          </cell>
          <cell r="ES94">
            <v>989069.07764581474</v>
          </cell>
          <cell r="ET94">
            <v>0</v>
          </cell>
          <cell r="EU94">
            <v>989069.07764581474</v>
          </cell>
          <cell r="EV94">
            <v>959885.07764581474</v>
          </cell>
          <cell r="EW94">
            <v>4137.435679507822</v>
          </cell>
          <cell r="EX94">
            <v>4265</v>
          </cell>
          <cell r="EY94">
            <v>127.56432049217801</v>
          </cell>
          <cell r="EZ94">
            <v>989480</v>
          </cell>
          <cell r="FA94">
            <v>29594.922354185255</v>
          </cell>
          <cell r="FB94">
            <v>1018664</v>
          </cell>
          <cell r="FC94">
            <v>1013408.451904762</v>
          </cell>
          <cell r="FD94">
            <v>0</v>
          </cell>
          <cell r="FE94">
            <v>1018664</v>
          </cell>
        </row>
        <row r="95">
          <cell r="A95">
            <v>3224</v>
          </cell>
          <cell r="B95">
            <v>8813224</v>
          </cell>
          <cell r="C95">
            <v>2114</v>
          </cell>
          <cell r="D95" t="str">
            <v>RB052114</v>
          </cell>
          <cell r="E95" t="str">
            <v>Downham Church of England Voluntary Controlled Primary School</v>
          </cell>
          <cell r="F95" t="str">
            <v>P</v>
          </cell>
          <cell r="G95" t="str">
            <v>Y</v>
          </cell>
          <cell r="H95">
            <v>10041619</v>
          </cell>
          <cell r="I95" t="str">
            <v/>
          </cell>
          <cell r="K95">
            <v>3224</v>
          </cell>
          <cell r="L95">
            <v>115119</v>
          </cell>
          <cell r="O95">
            <v>7</v>
          </cell>
          <cell r="P95">
            <v>0</v>
          </cell>
          <cell r="Q95">
            <v>0</v>
          </cell>
          <cell r="S95">
            <v>27</v>
          </cell>
          <cell r="T95">
            <v>183</v>
          </cell>
          <cell r="V95">
            <v>210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210</v>
          </cell>
          <cell r="AF95">
            <v>663201</v>
          </cell>
          <cell r="AG95">
            <v>0</v>
          </cell>
          <cell r="AH95">
            <v>0</v>
          </cell>
          <cell r="AI95">
            <v>0</v>
          </cell>
          <cell r="AJ95">
            <v>663201</v>
          </cell>
          <cell r="AK95">
            <v>19.000000000000007</v>
          </cell>
          <cell r="AL95">
            <v>8930.0000000000036</v>
          </cell>
          <cell r="AM95">
            <v>0</v>
          </cell>
          <cell r="AN95">
            <v>0</v>
          </cell>
          <cell r="AO95">
            <v>8930.0000000000036</v>
          </cell>
          <cell r="AP95">
            <v>23.000000000000099</v>
          </cell>
          <cell r="AQ95">
            <v>13570.000000000058</v>
          </cell>
          <cell r="AR95">
            <v>0</v>
          </cell>
          <cell r="AS95">
            <v>0</v>
          </cell>
          <cell r="AT95">
            <v>13570.000000000058</v>
          </cell>
          <cell r="AU95">
            <v>186.77884615384616</v>
          </cell>
          <cell r="AV95">
            <v>0</v>
          </cell>
          <cell r="AW95">
            <v>4.0384615384615321</v>
          </cell>
          <cell r="AX95">
            <v>888.46153846153709</v>
          </cell>
          <cell r="AY95">
            <v>1.009615384615385</v>
          </cell>
          <cell r="AZ95">
            <v>272.59615384615398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18.173076923076913</v>
          </cell>
          <cell r="BH95">
            <v>11630.769230769223</v>
          </cell>
          <cell r="BI95">
            <v>12791.826923076915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12791.826923076915</v>
          </cell>
          <cell r="BZ95">
            <v>35291.82692307698</v>
          </cell>
          <cell r="CA95">
            <v>0</v>
          </cell>
          <cell r="CB95">
            <v>35291.82692307698</v>
          </cell>
          <cell r="CC95">
            <v>61.090909090909086</v>
          </cell>
          <cell r="CD95">
            <v>69032.727272727265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69032.727272727265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767525.55419580417</v>
          </cell>
          <cell r="DC95">
            <v>0</v>
          </cell>
          <cell r="DD95">
            <v>767525.55419580417</v>
          </cell>
          <cell r="DE95">
            <v>128617</v>
          </cell>
          <cell r="DF95">
            <v>0</v>
          </cell>
          <cell r="DG95">
            <v>128617</v>
          </cell>
          <cell r="DH95">
            <v>30</v>
          </cell>
          <cell r="DI95">
            <v>0</v>
          </cell>
          <cell r="DJ95">
            <v>2.2709999999999999</v>
          </cell>
          <cell r="DK95">
            <v>0</v>
          </cell>
          <cell r="DL95">
            <v>1</v>
          </cell>
          <cell r="DO95">
            <v>0</v>
          </cell>
          <cell r="DP95">
            <v>0</v>
          </cell>
          <cell r="DQ95">
            <v>0</v>
          </cell>
          <cell r="DR95">
            <v>1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23328.25</v>
          </cell>
          <cell r="EB95">
            <v>23704.27</v>
          </cell>
          <cell r="EC95">
            <v>0</v>
          </cell>
          <cell r="ED95">
            <v>0</v>
          </cell>
          <cell r="EE95">
            <v>23704.27</v>
          </cell>
          <cell r="EF95">
            <v>23704.27</v>
          </cell>
          <cell r="EG95">
            <v>0</v>
          </cell>
          <cell r="EI95">
            <v>0</v>
          </cell>
          <cell r="EJ95">
            <v>0</v>
          </cell>
          <cell r="EK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152321.26999999999</v>
          </cell>
          <cell r="EQ95">
            <v>0</v>
          </cell>
          <cell r="ER95">
            <v>152321.26999999999</v>
          </cell>
          <cell r="ES95">
            <v>919846.82419580419</v>
          </cell>
          <cell r="ET95">
            <v>0</v>
          </cell>
          <cell r="EU95">
            <v>919846.82419580419</v>
          </cell>
          <cell r="EV95">
            <v>896142.55419580417</v>
          </cell>
          <cell r="EW95">
            <v>4267.3454961704956</v>
          </cell>
          <cell r="EX95">
            <v>4265</v>
          </cell>
          <cell r="EY95">
            <v>0</v>
          </cell>
          <cell r="EZ95">
            <v>895650</v>
          </cell>
          <cell r="FA95">
            <v>0</v>
          </cell>
          <cell r="FB95">
            <v>919846.82419580419</v>
          </cell>
          <cell r="FC95">
            <v>909419.86516129039</v>
          </cell>
          <cell r="FD95">
            <v>0</v>
          </cell>
          <cell r="FE95">
            <v>919846.82419580419</v>
          </cell>
        </row>
        <row r="96">
          <cell r="A96">
            <v>2833</v>
          </cell>
          <cell r="B96">
            <v>8812833</v>
          </cell>
          <cell r="E96" t="str">
            <v>The Downs Primary School and Nursery</v>
          </cell>
          <cell r="F96" t="str">
            <v>P</v>
          </cell>
          <cell r="G96" t="str">
            <v/>
          </cell>
          <cell r="H96" t="str">
            <v/>
          </cell>
          <cell r="I96" t="str">
            <v>Y</v>
          </cell>
          <cell r="K96">
            <v>2833</v>
          </cell>
          <cell r="L96">
            <v>146157</v>
          </cell>
          <cell r="O96">
            <v>7</v>
          </cell>
          <cell r="P96">
            <v>0</v>
          </cell>
          <cell r="Q96">
            <v>0</v>
          </cell>
          <cell r="S96">
            <v>55</v>
          </cell>
          <cell r="T96">
            <v>336</v>
          </cell>
          <cell r="V96">
            <v>391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391</v>
          </cell>
          <cell r="AF96">
            <v>1234817.0999999999</v>
          </cell>
          <cell r="AG96">
            <v>0</v>
          </cell>
          <cell r="AH96">
            <v>0</v>
          </cell>
          <cell r="AI96">
            <v>0</v>
          </cell>
          <cell r="AJ96">
            <v>1234817.0999999999</v>
          </cell>
          <cell r="AK96">
            <v>76.999999999999957</v>
          </cell>
          <cell r="AL96">
            <v>36189.999999999978</v>
          </cell>
          <cell r="AM96">
            <v>0</v>
          </cell>
          <cell r="AN96">
            <v>0</v>
          </cell>
          <cell r="AO96">
            <v>36189.999999999978</v>
          </cell>
          <cell r="AP96">
            <v>107.00000000000017</v>
          </cell>
          <cell r="AQ96">
            <v>63130.000000000102</v>
          </cell>
          <cell r="AR96">
            <v>0</v>
          </cell>
          <cell r="AS96">
            <v>0</v>
          </cell>
          <cell r="AT96">
            <v>63130.000000000102</v>
          </cell>
          <cell r="AU96">
            <v>34.351421188630475</v>
          </cell>
          <cell r="AV96">
            <v>0</v>
          </cell>
          <cell r="AW96">
            <v>153.57105943152459</v>
          </cell>
          <cell r="AX96">
            <v>33785.633074935409</v>
          </cell>
          <cell r="AY96">
            <v>133.36434108527115</v>
          </cell>
          <cell r="AZ96">
            <v>36008.372093023208</v>
          </cell>
          <cell r="BA96">
            <v>15.155038759689914</v>
          </cell>
          <cell r="BB96">
            <v>6365.1162790697636</v>
          </cell>
          <cell r="BC96">
            <v>54.558139534883637</v>
          </cell>
          <cell r="BD96">
            <v>25096.744186046471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101255.86563307486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101255.86563307486</v>
          </cell>
          <cell r="BZ96">
            <v>200575.86563307495</v>
          </cell>
          <cell r="CA96">
            <v>0</v>
          </cell>
          <cell r="CB96">
            <v>200575.86563307495</v>
          </cell>
          <cell r="CC96">
            <v>129.90879478827361</v>
          </cell>
          <cell r="CD96">
            <v>146796.93811074918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146796.93811074918</v>
          </cell>
          <cell r="CR96">
            <v>14.539999999999992</v>
          </cell>
          <cell r="CS96">
            <v>13449.499999999993</v>
          </cell>
          <cell r="CT96">
            <v>0</v>
          </cell>
          <cell r="CU96">
            <v>0</v>
          </cell>
          <cell r="CV96">
            <v>13449.499999999993</v>
          </cell>
          <cell r="CW96">
            <v>77.967261904761941</v>
          </cell>
          <cell r="CX96">
            <v>44051.502976190495</v>
          </cell>
          <cell r="CY96">
            <v>0</v>
          </cell>
          <cell r="CZ96">
            <v>0</v>
          </cell>
          <cell r="DA96">
            <v>44051.502976190495</v>
          </cell>
          <cell r="DB96">
            <v>1639690.9067200145</v>
          </cell>
          <cell r="DC96">
            <v>0</v>
          </cell>
          <cell r="DD96">
            <v>1639690.9067200145</v>
          </cell>
          <cell r="DE96">
            <v>128617</v>
          </cell>
          <cell r="DF96">
            <v>0</v>
          </cell>
          <cell r="DG96">
            <v>128617</v>
          </cell>
          <cell r="DH96">
            <v>55.857142857142854</v>
          </cell>
          <cell r="DI96">
            <v>0</v>
          </cell>
          <cell r="DJ96">
            <v>0.41099999999999998</v>
          </cell>
          <cell r="DK96">
            <v>0</v>
          </cell>
          <cell r="DL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1.0156360164</v>
          </cell>
          <cell r="DS96">
            <v>27649.291429723831</v>
          </cell>
          <cell r="DT96">
            <v>0</v>
          </cell>
          <cell r="DU96">
            <v>27649.291429723831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3980</v>
          </cell>
          <cell r="EB96">
            <v>3980</v>
          </cell>
          <cell r="EC96">
            <v>0</v>
          </cell>
          <cell r="ED96">
            <v>0</v>
          </cell>
          <cell r="EE96">
            <v>3980</v>
          </cell>
          <cell r="EF96">
            <v>3980</v>
          </cell>
          <cell r="EG96">
            <v>0</v>
          </cell>
          <cell r="EI96">
            <v>0</v>
          </cell>
          <cell r="EJ96">
            <v>0</v>
          </cell>
          <cell r="EK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160246.29142972385</v>
          </cell>
          <cell r="EQ96">
            <v>0</v>
          </cell>
          <cell r="ER96">
            <v>160246.29142972385</v>
          </cell>
          <cell r="ES96">
            <v>1799937.1981497384</v>
          </cell>
          <cell r="ET96">
            <v>0</v>
          </cell>
          <cell r="EU96">
            <v>1799937.1981497384</v>
          </cell>
          <cell r="EV96">
            <v>1795957.1981497384</v>
          </cell>
          <cell r="EW96">
            <v>4593.2409159839854</v>
          </cell>
          <cell r="EX96">
            <v>4265</v>
          </cell>
          <cell r="EY96">
            <v>0</v>
          </cell>
          <cell r="EZ96">
            <v>1667615</v>
          </cell>
          <cell r="FA96">
            <v>0</v>
          </cell>
          <cell r="FB96">
            <v>1799937.1981497384</v>
          </cell>
          <cell r="FC96">
            <v>1713361.689727769</v>
          </cell>
          <cell r="FD96">
            <v>0</v>
          </cell>
          <cell r="FE96">
            <v>1799937.1981497384</v>
          </cell>
        </row>
        <row r="97">
          <cell r="A97">
            <v>3238</v>
          </cell>
          <cell r="B97">
            <v>8813238</v>
          </cell>
          <cell r="C97">
            <v>2334</v>
          </cell>
          <cell r="D97" t="str">
            <v>RB052334</v>
          </cell>
          <cell r="E97" t="str">
            <v>Dr Walker's Church of England Voluntary Controlled Primary School, Fyfield</v>
          </cell>
          <cell r="F97" t="str">
            <v>P</v>
          </cell>
          <cell r="G97" t="str">
            <v>Y</v>
          </cell>
          <cell r="H97">
            <v>10041558</v>
          </cell>
          <cell r="I97" t="str">
            <v/>
          </cell>
          <cell r="K97">
            <v>3238</v>
          </cell>
          <cell r="L97">
            <v>115125</v>
          </cell>
          <cell r="O97">
            <v>7</v>
          </cell>
          <cell r="P97">
            <v>0</v>
          </cell>
          <cell r="Q97">
            <v>0</v>
          </cell>
          <cell r="S97">
            <v>23</v>
          </cell>
          <cell r="T97">
            <v>75</v>
          </cell>
          <cell r="V97">
            <v>98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98</v>
          </cell>
          <cell r="AF97">
            <v>309493.8</v>
          </cell>
          <cell r="AG97">
            <v>0</v>
          </cell>
          <cell r="AH97">
            <v>0</v>
          </cell>
          <cell r="AI97">
            <v>0</v>
          </cell>
          <cell r="AJ97">
            <v>309493.8</v>
          </cell>
          <cell r="AK97">
            <v>19.999999999999979</v>
          </cell>
          <cell r="AL97">
            <v>9399.9999999999891</v>
          </cell>
          <cell r="AM97">
            <v>0</v>
          </cell>
          <cell r="AN97">
            <v>0</v>
          </cell>
          <cell r="AO97">
            <v>9399.9999999999891</v>
          </cell>
          <cell r="AP97">
            <v>21.999999999999968</v>
          </cell>
          <cell r="AQ97">
            <v>12979.999999999982</v>
          </cell>
          <cell r="AR97">
            <v>0</v>
          </cell>
          <cell r="AS97">
            <v>0</v>
          </cell>
          <cell r="AT97">
            <v>12979.999999999982</v>
          </cell>
          <cell r="AU97">
            <v>53.546391752577357</v>
          </cell>
          <cell r="AV97">
            <v>0</v>
          </cell>
          <cell r="AW97">
            <v>40.41237113402066</v>
          </cell>
          <cell r="AX97">
            <v>8890.7216494845452</v>
          </cell>
          <cell r="AY97">
            <v>4.0412371134020662</v>
          </cell>
          <cell r="AZ97">
            <v>1091.1340206185578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9981.855670103103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9981.855670103103</v>
          </cell>
          <cell r="BZ97">
            <v>32361.855670103076</v>
          </cell>
          <cell r="CA97">
            <v>0</v>
          </cell>
          <cell r="CB97">
            <v>32361.855670103076</v>
          </cell>
          <cell r="CC97">
            <v>31.073170731707318</v>
          </cell>
          <cell r="CD97">
            <v>35112.682926829271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35112.682926829271</v>
          </cell>
          <cell r="CR97">
            <v>0.12000000000000366</v>
          </cell>
          <cell r="CS97">
            <v>111.00000000000338</v>
          </cell>
          <cell r="CT97">
            <v>0</v>
          </cell>
          <cell r="CU97">
            <v>0</v>
          </cell>
          <cell r="CV97">
            <v>111.00000000000338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377079.33859693236</v>
          </cell>
          <cell r="DC97">
            <v>0</v>
          </cell>
          <cell r="DD97">
            <v>377079.33859693236</v>
          </cell>
          <cell r="DE97">
            <v>128617</v>
          </cell>
          <cell r="DF97">
            <v>0</v>
          </cell>
          <cell r="DG97">
            <v>128617</v>
          </cell>
          <cell r="DH97">
            <v>14</v>
          </cell>
          <cell r="DI97">
            <v>0.69158878504672883</v>
          </cell>
          <cell r="DJ97">
            <v>3.03</v>
          </cell>
          <cell r="DK97">
            <v>0</v>
          </cell>
          <cell r="DL97">
            <v>1</v>
          </cell>
          <cell r="DO97">
            <v>38037.383177570082</v>
          </cell>
          <cell r="DP97">
            <v>0</v>
          </cell>
          <cell r="DQ97">
            <v>38037.383177570082</v>
          </cell>
          <cell r="DR97">
            <v>1.0156360164</v>
          </cell>
          <cell r="DS97">
            <v>8501.8293908991618</v>
          </cell>
          <cell r="DT97">
            <v>0</v>
          </cell>
          <cell r="DU97">
            <v>8501.8293908991618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13348.25</v>
          </cell>
          <cell r="EB97">
            <v>13562.25</v>
          </cell>
          <cell r="EC97">
            <v>0</v>
          </cell>
          <cell r="ED97">
            <v>0</v>
          </cell>
          <cell r="EE97">
            <v>13562.25</v>
          </cell>
          <cell r="EF97">
            <v>13562.25</v>
          </cell>
          <cell r="EG97">
            <v>0</v>
          </cell>
          <cell r="EI97">
            <v>0</v>
          </cell>
          <cell r="EJ97">
            <v>0</v>
          </cell>
          <cell r="EK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188718.46256846923</v>
          </cell>
          <cell r="EQ97">
            <v>0</v>
          </cell>
          <cell r="ER97">
            <v>188718.46256846923</v>
          </cell>
          <cell r="ES97">
            <v>565797.80116540159</v>
          </cell>
          <cell r="ET97">
            <v>0</v>
          </cell>
          <cell r="EU97">
            <v>565797.80116540159</v>
          </cell>
          <cell r="EV97">
            <v>552235.55116540159</v>
          </cell>
          <cell r="EW97">
            <v>5635.056644544914</v>
          </cell>
          <cell r="EX97">
            <v>4265</v>
          </cell>
          <cell r="EY97">
            <v>0</v>
          </cell>
          <cell r="EZ97">
            <v>417970</v>
          </cell>
          <cell r="FA97">
            <v>0</v>
          </cell>
          <cell r="FB97">
            <v>565797.80116540159</v>
          </cell>
          <cell r="FC97">
            <v>528399.41700845421</v>
          </cell>
          <cell r="FD97">
            <v>0</v>
          </cell>
          <cell r="FE97">
            <v>565797.80116540159</v>
          </cell>
        </row>
        <row r="98">
          <cell r="A98">
            <v>5259</v>
          </cell>
          <cell r="B98">
            <v>8815259</v>
          </cell>
          <cell r="C98">
            <v>2122</v>
          </cell>
          <cell r="D98" t="str">
            <v>GMPS2122</v>
          </cell>
          <cell r="E98" t="str">
            <v>Dunmow St Mary's Primary School</v>
          </cell>
          <cell r="F98" t="str">
            <v>P</v>
          </cell>
          <cell r="G98" t="str">
            <v>Y</v>
          </cell>
          <cell r="H98">
            <v>10026580</v>
          </cell>
          <cell r="I98" t="str">
            <v/>
          </cell>
          <cell r="K98">
            <v>5259</v>
          </cell>
          <cell r="L98">
            <v>115299</v>
          </cell>
          <cell r="O98">
            <v>7</v>
          </cell>
          <cell r="P98">
            <v>0</v>
          </cell>
          <cell r="Q98">
            <v>0</v>
          </cell>
          <cell r="S98">
            <v>60</v>
          </cell>
          <cell r="T98">
            <v>417</v>
          </cell>
          <cell r="V98">
            <v>477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477</v>
          </cell>
          <cell r="AF98">
            <v>1506413.7</v>
          </cell>
          <cell r="AG98">
            <v>0</v>
          </cell>
          <cell r="AH98">
            <v>0</v>
          </cell>
          <cell r="AI98">
            <v>0</v>
          </cell>
          <cell r="AJ98">
            <v>1506413.7</v>
          </cell>
          <cell r="AK98">
            <v>77.999999999999844</v>
          </cell>
          <cell r="AL98">
            <v>36659.999999999927</v>
          </cell>
          <cell r="AM98">
            <v>0</v>
          </cell>
          <cell r="AN98">
            <v>0</v>
          </cell>
          <cell r="AO98">
            <v>36659.999999999927</v>
          </cell>
          <cell r="AP98">
            <v>79.000000000000213</v>
          </cell>
          <cell r="AQ98">
            <v>46610.000000000124</v>
          </cell>
          <cell r="AR98">
            <v>0</v>
          </cell>
          <cell r="AS98">
            <v>0</v>
          </cell>
          <cell r="AT98">
            <v>46610.000000000124</v>
          </cell>
          <cell r="AU98">
            <v>475.99789915966409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1.0021008403361324</v>
          </cell>
          <cell r="BB98">
            <v>420.88235294117561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420.88235294117561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420.88235294117561</v>
          </cell>
          <cell r="BZ98">
            <v>83690.882352941233</v>
          </cell>
          <cell r="CA98">
            <v>0</v>
          </cell>
          <cell r="CB98">
            <v>83690.882352941233</v>
          </cell>
          <cell r="CC98">
            <v>143.23906705539358</v>
          </cell>
          <cell r="CD98">
            <v>161860.14577259475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161860.14577259475</v>
          </cell>
          <cell r="CR98">
            <v>1.3800000000000097</v>
          </cell>
          <cell r="CS98">
            <v>1276.5000000000089</v>
          </cell>
          <cell r="CT98">
            <v>0</v>
          </cell>
          <cell r="CU98">
            <v>0</v>
          </cell>
          <cell r="CV98">
            <v>1276.5000000000089</v>
          </cell>
          <cell r="CW98">
            <v>24.021582733812934</v>
          </cell>
          <cell r="CX98">
            <v>13572.194244604309</v>
          </cell>
          <cell r="CY98">
            <v>0</v>
          </cell>
          <cell r="CZ98">
            <v>0</v>
          </cell>
          <cell r="DA98">
            <v>13572.194244604309</v>
          </cell>
          <cell r="DB98">
            <v>1766813.4223701404</v>
          </cell>
          <cell r="DC98">
            <v>0</v>
          </cell>
          <cell r="DD98">
            <v>1766813.4223701404</v>
          </cell>
          <cell r="DE98">
            <v>128617</v>
          </cell>
          <cell r="DF98">
            <v>0</v>
          </cell>
          <cell r="DG98">
            <v>128617</v>
          </cell>
          <cell r="DH98">
            <v>68.142857142857139</v>
          </cell>
          <cell r="DI98">
            <v>0</v>
          </cell>
          <cell r="DJ98">
            <v>1.4430000000000001</v>
          </cell>
          <cell r="DK98">
            <v>0</v>
          </cell>
          <cell r="DL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1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8824.7000000000007</v>
          </cell>
          <cell r="EB98">
            <v>8824.7000000000007</v>
          </cell>
          <cell r="EC98">
            <v>340.09999999999854</v>
          </cell>
          <cell r="ED98">
            <v>340.09999999999854</v>
          </cell>
          <cell r="EE98">
            <v>9504.8999999999978</v>
          </cell>
          <cell r="EF98">
            <v>9504.8999999999978</v>
          </cell>
          <cell r="EG98">
            <v>0</v>
          </cell>
          <cell r="EI98">
            <v>0</v>
          </cell>
          <cell r="EJ98">
            <v>0</v>
          </cell>
          <cell r="EK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138121.9</v>
          </cell>
          <cell r="EQ98">
            <v>0</v>
          </cell>
          <cell r="ER98">
            <v>138121.9</v>
          </cell>
          <cell r="ES98">
            <v>1904935.3223701403</v>
          </cell>
          <cell r="ET98">
            <v>0</v>
          </cell>
          <cell r="EU98">
            <v>1904935.3223701403</v>
          </cell>
          <cell r="EV98">
            <v>1895430.4223701404</v>
          </cell>
          <cell r="EW98">
            <v>3973.6486842141308</v>
          </cell>
          <cell r="EX98">
            <v>4265</v>
          </cell>
          <cell r="EY98">
            <v>291.35131578586925</v>
          </cell>
          <cell r="EZ98">
            <v>2034405</v>
          </cell>
          <cell r="FA98">
            <v>138974.57762985956</v>
          </cell>
          <cell r="FB98">
            <v>2043909.9</v>
          </cell>
          <cell r="FC98">
            <v>2014758.8092857143</v>
          </cell>
          <cell r="FD98">
            <v>0</v>
          </cell>
          <cell r="FE98">
            <v>2043909.9</v>
          </cell>
        </row>
        <row r="99">
          <cell r="A99">
            <v>5272</v>
          </cell>
          <cell r="B99">
            <v>8815272</v>
          </cell>
          <cell r="C99">
            <v>2160</v>
          </cell>
          <cell r="D99" t="str">
            <v>GMPS2160</v>
          </cell>
          <cell r="E99" t="str">
            <v>Earls Colne Primary School and Nursery</v>
          </cell>
          <cell r="F99" t="str">
            <v>P</v>
          </cell>
          <cell r="G99" t="str">
            <v>Y</v>
          </cell>
          <cell r="H99">
            <v>10005381</v>
          </cell>
          <cell r="I99" t="str">
            <v/>
          </cell>
          <cell r="K99">
            <v>5272</v>
          </cell>
          <cell r="L99">
            <v>115312</v>
          </cell>
          <cell r="O99">
            <v>7</v>
          </cell>
          <cell r="P99">
            <v>0</v>
          </cell>
          <cell r="Q99">
            <v>0</v>
          </cell>
          <cell r="S99">
            <v>59</v>
          </cell>
          <cell r="T99">
            <v>357</v>
          </cell>
          <cell r="V99">
            <v>416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416</v>
          </cell>
          <cell r="AF99">
            <v>1313769.5999999999</v>
          </cell>
          <cell r="AG99">
            <v>0</v>
          </cell>
          <cell r="AH99">
            <v>0</v>
          </cell>
          <cell r="AI99">
            <v>0</v>
          </cell>
          <cell r="AJ99">
            <v>1313769.5999999999</v>
          </cell>
          <cell r="AK99">
            <v>67.999999999999801</v>
          </cell>
          <cell r="AL99">
            <v>31959.999999999905</v>
          </cell>
          <cell r="AM99">
            <v>0</v>
          </cell>
          <cell r="AN99">
            <v>0</v>
          </cell>
          <cell r="AO99">
            <v>31959.999999999905</v>
          </cell>
          <cell r="AP99">
            <v>70.000000000000099</v>
          </cell>
          <cell r="AQ99">
            <v>41300.000000000058</v>
          </cell>
          <cell r="AR99">
            <v>0</v>
          </cell>
          <cell r="AS99">
            <v>0</v>
          </cell>
          <cell r="AT99">
            <v>41300.000000000058</v>
          </cell>
          <cell r="AU99">
            <v>270.00000000000017</v>
          </cell>
          <cell r="AV99">
            <v>0</v>
          </cell>
          <cell r="AW99">
            <v>135.00000000000009</v>
          </cell>
          <cell r="AX99">
            <v>29700.000000000018</v>
          </cell>
          <cell r="AY99">
            <v>0</v>
          </cell>
          <cell r="AZ99">
            <v>0</v>
          </cell>
          <cell r="BA99">
            <v>9.999999999999984</v>
          </cell>
          <cell r="BB99">
            <v>4199.9999999999936</v>
          </cell>
          <cell r="BC99">
            <v>0.99999999999999845</v>
          </cell>
          <cell r="BD99">
            <v>459.99999999999926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34360.000000000015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34360.000000000015</v>
          </cell>
          <cell r="BZ99">
            <v>107619.99999999999</v>
          </cell>
          <cell r="CA99">
            <v>0</v>
          </cell>
          <cell r="CB99">
            <v>107619.99999999999</v>
          </cell>
          <cell r="CC99">
            <v>86.068965517241381</v>
          </cell>
          <cell r="CD99">
            <v>97257.931034482754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97257.931034482754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6.9915966386554489</v>
          </cell>
          <cell r="CX99">
            <v>3950.2521008403287</v>
          </cell>
          <cell r="CY99">
            <v>0</v>
          </cell>
          <cell r="CZ99">
            <v>0</v>
          </cell>
          <cell r="DA99">
            <v>3950.2521008403287</v>
          </cell>
          <cell r="DB99">
            <v>1522597.7831353231</v>
          </cell>
          <cell r="DC99">
            <v>0</v>
          </cell>
          <cell r="DD99">
            <v>1522597.7831353231</v>
          </cell>
          <cell r="DE99">
            <v>128617</v>
          </cell>
          <cell r="DF99">
            <v>0</v>
          </cell>
          <cell r="DG99">
            <v>128617</v>
          </cell>
          <cell r="DH99">
            <v>59.428571428571431</v>
          </cell>
          <cell r="DI99">
            <v>0</v>
          </cell>
          <cell r="DJ99">
            <v>1.6879999999999999</v>
          </cell>
          <cell r="DK99">
            <v>0</v>
          </cell>
          <cell r="DL99">
            <v>0.21999999999999964</v>
          </cell>
          <cell r="DO99">
            <v>0</v>
          </cell>
          <cell r="DP99">
            <v>0</v>
          </cell>
          <cell r="DQ99">
            <v>0</v>
          </cell>
          <cell r="DR99">
            <v>1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6246.4</v>
          </cell>
          <cell r="EB99">
            <v>956</v>
          </cell>
          <cell r="EC99">
            <v>0</v>
          </cell>
          <cell r="ED99">
            <v>0</v>
          </cell>
          <cell r="EE99">
            <v>956</v>
          </cell>
          <cell r="EF99">
            <v>956</v>
          </cell>
          <cell r="EG99">
            <v>0</v>
          </cell>
          <cell r="EI99">
            <v>0</v>
          </cell>
          <cell r="EJ99">
            <v>0</v>
          </cell>
          <cell r="EK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129573</v>
          </cell>
          <cell r="EQ99">
            <v>0</v>
          </cell>
          <cell r="ER99">
            <v>129573</v>
          </cell>
          <cell r="ES99">
            <v>1652170.7831353231</v>
          </cell>
          <cell r="ET99">
            <v>0</v>
          </cell>
          <cell r="EU99">
            <v>1652170.7831353231</v>
          </cell>
          <cell r="EV99">
            <v>1651214.7831353231</v>
          </cell>
          <cell r="EW99">
            <v>3969.2663056137576</v>
          </cell>
          <cell r="EX99">
            <v>4265</v>
          </cell>
          <cell r="EY99">
            <v>295.73369438624241</v>
          </cell>
          <cell r="EZ99">
            <v>1774240</v>
          </cell>
          <cell r="FA99">
            <v>123025.21686467691</v>
          </cell>
          <cell r="FB99">
            <v>1775196</v>
          </cell>
          <cell r="FC99">
            <v>1749947.8377506111</v>
          </cell>
          <cell r="FD99">
            <v>0</v>
          </cell>
          <cell r="FE99">
            <v>1775196</v>
          </cell>
        </row>
        <row r="100">
          <cell r="A100">
            <v>3215</v>
          </cell>
          <cell r="B100">
            <v>8813215</v>
          </cell>
          <cell r="C100">
            <v>2176</v>
          </cell>
          <cell r="D100" t="str">
            <v>RB052176</v>
          </cell>
          <cell r="E100" t="str">
            <v>East Hanningfield Church of England Primary School</v>
          </cell>
          <cell r="F100" t="str">
            <v>P</v>
          </cell>
          <cell r="G100" t="str">
            <v>Y</v>
          </cell>
          <cell r="H100">
            <v>10041472</v>
          </cell>
          <cell r="I100" t="str">
            <v/>
          </cell>
          <cell r="K100">
            <v>3215</v>
          </cell>
          <cell r="L100">
            <v>115113</v>
          </cell>
          <cell r="O100">
            <v>7</v>
          </cell>
          <cell r="P100">
            <v>0</v>
          </cell>
          <cell r="Q100">
            <v>0</v>
          </cell>
          <cell r="S100">
            <v>17</v>
          </cell>
          <cell r="T100">
            <v>100</v>
          </cell>
          <cell r="V100">
            <v>117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117</v>
          </cell>
          <cell r="AF100">
            <v>369497.7</v>
          </cell>
          <cell r="AG100">
            <v>0</v>
          </cell>
          <cell r="AH100">
            <v>0</v>
          </cell>
          <cell r="AI100">
            <v>0</v>
          </cell>
          <cell r="AJ100">
            <v>369497.7</v>
          </cell>
          <cell r="AK100">
            <v>10.000000000000004</v>
          </cell>
          <cell r="AL100">
            <v>4700.0000000000018</v>
          </cell>
          <cell r="AM100">
            <v>0</v>
          </cell>
          <cell r="AN100">
            <v>0</v>
          </cell>
          <cell r="AO100">
            <v>4700.0000000000018</v>
          </cell>
          <cell r="AP100">
            <v>12.000000000000052</v>
          </cell>
          <cell r="AQ100">
            <v>7080.00000000003</v>
          </cell>
          <cell r="AR100">
            <v>0</v>
          </cell>
          <cell r="AS100">
            <v>0</v>
          </cell>
          <cell r="AT100">
            <v>7080.00000000003</v>
          </cell>
          <cell r="AU100">
            <v>115</v>
          </cell>
          <cell r="AV100">
            <v>0</v>
          </cell>
          <cell r="AW100">
            <v>2.0000000000000004</v>
          </cell>
          <cell r="AX100">
            <v>440.00000000000011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440.00000000000011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440.00000000000011</v>
          </cell>
          <cell r="BZ100">
            <v>12220.000000000033</v>
          </cell>
          <cell r="CA100">
            <v>0</v>
          </cell>
          <cell r="CB100">
            <v>12220.000000000033</v>
          </cell>
          <cell r="CC100">
            <v>19.914893617021278</v>
          </cell>
          <cell r="CD100">
            <v>22503.829787234044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22503.829787234044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404221.52978723409</v>
          </cell>
          <cell r="DC100">
            <v>0</v>
          </cell>
          <cell r="DD100">
            <v>404221.52978723409</v>
          </cell>
          <cell r="DE100">
            <v>128617</v>
          </cell>
          <cell r="DF100">
            <v>0</v>
          </cell>
          <cell r="DG100">
            <v>128617</v>
          </cell>
          <cell r="DH100">
            <v>16.714285714285715</v>
          </cell>
          <cell r="DI100">
            <v>0.43791722296395175</v>
          </cell>
          <cell r="DJ100">
            <v>2.1619999999999999</v>
          </cell>
          <cell r="DK100">
            <v>0</v>
          </cell>
          <cell r="DL100">
            <v>1</v>
          </cell>
          <cell r="DO100">
            <v>24085.447263017348</v>
          </cell>
          <cell r="DP100">
            <v>0</v>
          </cell>
          <cell r="DQ100">
            <v>24085.447263017348</v>
          </cell>
          <cell r="DR100">
            <v>1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17465</v>
          </cell>
          <cell r="EB100">
            <v>17745</v>
          </cell>
          <cell r="EC100">
            <v>0</v>
          </cell>
          <cell r="ED100">
            <v>0</v>
          </cell>
          <cell r="EE100">
            <v>17745</v>
          </cell>
          <cell r="EF100">
            <v>17745</v>
          </cell>
          <cell r="EG100">
            <v>0</v>
          </cell>
          <cell r="EI100">
            <v>0</v>
          </cell>
          <cell r="EJ100">
            <v>0</v>
          </cell>
          <cell r="EK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170447.44726301735</v>
          </cell>
          <cell r="EQ100">
            <v>0</v>
          </cell>
          <cell r="ER100">
            <v>170447.44726301735</v>
          </cell>
          <cell r="ES100">
            <v>574668.97705025144</v>
          </cell>
          <cell r="ET100">
            <v>0</v>
          </cell>
          <cell r="EU100">
            <v>574668.97705025144</v>
          </cell>
          <cell r="EV100">
            <v>556923.97705025133</v>
          </cell>
          <cell r="EW100">
            <v>4760.0339918824902</v>
          </cell>
          <cell r="EX100">
            <v>4265</v>
          </cell>
          <cell r="EY100">
            <v>0</v>
          </cell>
          <cell r="EZ100">
            <v>499005</v>
          </cell>
          <cell r="FA100">
            <v>0</v>
          </cell>
          <cell r="FB100">
            <v>574668.97705025144</v>
          </cell>
          <cell r="FC100">
            <v>562251.33747969638</v>
          </cell>
          <cell r="FD100">
            <v>0</v>
          </cell>
          <cell r="FE100">
            <v>574668.97705025144</v>
          </cell>
        </row>
        <row r="101">
          <cell r="A101">
            <v>2821</v>
          </cell>
          <cell r="B101">
            <v>8812821</v>
          </cell>
          <cell r="C101">
            <v>3706</v>
          </cell>
          <cell r="D101" t="str">
            <v>RB053706</v>
          </cell>
          <cell r="E101" t="str">
            <v>Edward Francis Primary School</v>
          </cell>
          <cell r="F101" t="str">
            <v>P</v>
          </cell>
          <cell r="G101" t="str">
            <v>Y</v>
          </cell>
          <cell r="H101">
            <v>10006702</v>
          </cell>
          <cell r="I101" t="str">
            <v/>
          </cell>
          <cell r="K101">
            <v>2821</v>
          </cell>
          <cell r="L101">
            <v>115012</v>
          </cell>
          <cell r="O101">
            <v>7</v>
          </cell>
          <cell r="P101">
            <v>0</v>
          </cell>
          <cell r="Q101">
            <v>0</v>
          </cell>
          <cell r="S101">
            <v>60</v>
          </cell>
          <cell r="T101">
            <v>360</v>
          </cell>
          <cell r="V101">
            <v>420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420</v>
          </cell>
          <cell r="AF101">
            <v>1326402</v>
          </cell>
          <cell r="AG101">
            <v>0</v>
          </cell>
          <cell r="AH101">
            <v>0</v>
          </cell>
          <cell r="AI101">
            <v>0</v>
          </cell>
          <cell r="AJ101">
            <v>1326402</v>
          </cell>
          <cell r="AK101">
            <v>38.000000000000014</v>
          </cell>
          <cell r="AL101">
            <v>17860.000000000007</v>
          </cell>
          <cell r="AM101">
            <v>0</v>
          </cell>
          <cell r="AN101">
            <v>0</v>
          </cell>
          <cell r="AO101">
            <v>17860.000000000007</v>
          </cell>
          <cell r="AP101">
            <v>39.999999999999986</v>
          </cell>
          <cell r="AQ101">
            <v>23599.999999999993</v>
          </cell>
          <cell r="AR101">
            <v>0</v>
          </cell>
          <cell r="AS101">
            <v>0</v>
          </cell>
          <cell r="AT101">
            <v>23599.999999999993</v>
          </cell>
          <cell r="AU101">
            <v>420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41460</v>
          </cell>
          <cell r="CA101">
            <v>0</v>
          </cell>
          <cell r="CB101">
            <v>41460</v>
          </cell>
          <cell r="CC101">
            <v>92.166666666666671</v>
          </cell>
          <cell r="CD101">
            <v>104148.33333333334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104148.33333333334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2.3333333333333353</v>
          </cell>
          <cell r="CX101">
            <v>1318.3333333333344</v>
          </cell>
          <cell r="CY101">
            <v>0</v>
          </cell>
          <cell r="CZ101">
            <v>0</v>
          </cell>
          <cell r="DA101">
            <v>1318.3333333333344</v>
          </cell>
          <cell r="DB101">
            <v>1473328.6666666665</v>
          </cell>
          <cell r="DC101">
            <v>0</v>
          </cell>
          <cell r="DD101">
            <v>1473328.6666666665</v>
          </cell>
          <cell r="DE101">
            <v>128617</v>
          </cell>
          <cell r="DF101">
            <v>0</v>
          </cell>
          <cell r="DG101">
            <v>128617</v>
          </cell>
          <cell r="DH101">
            <v>60</v>
          </cell>
          <cell r="DI101">
            <v>0</v>
          </cell>
          <cell r="DJ101">
            <v>0.81299999999999994</v>
          </cell>
          <cell r="DK101">
            <v>0</v>
          </cell>
          <cell r="DL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1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34155.360000000001</v>
          </cell>
          <cell r="EB101">
            <v>47106.44</v>
          </cell>
          <cell r="EC101">
            <v>0</v>
          </cell>
          <cell r="ED101">
            <v>0</v>
          </cell>
          <cell r="EE101">
            <v>47106.44</v>
          </cell>
          <cell r="EF101">
            <v>47106.44</v>
          </cell>
          <cell r="EG101">
            <v>0</v>
          </cell>
          <cell r="EI101">
            <v>0</v>
          </cell>
          <cell r="EJ101">
            <v>0</v>
          </cell>
          <cell r="EK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175723.44</v>
          </cell>
          <cell r="EQ101">
            <v>0</v>
          </cell>
          <cell r="ER101">
            <v>175723.44</v>
          </cell>
          <cell r="ES101">
            <v>1649052.1066666665</v>
          </cell>
          <cell r="ET101">
            <v>0</v>
          </cell>
          <cell r="EU101">
            <v>1649052.1066666665</v>
          </cell>
          <cell r="EV101">
            <v>1601945.6666666665</v>
          </cell>
          <cell r="EW101">
            <v>3814.1563492063488</v>
          </cell>
          <cell r="EX101">
            <v>4265</v>
          </cell>
          <cell r="EY101">
            <v>450.84365079365125</v>
          </cell>
          <cell r="EZ101">
            <v>1791300</v>
          </cell>
          <cell r="FA101">
            <v>189354.33333333349</v>
          </cell>
          <cell r="FB101">
            <v>1838406.44</v>
          </cell>
          <cell r="FC101">
            <v>1809911.4263309352</v>
          </cell>
          <cell r="FD101">
            <v>0</v>
          </cell>
          <cell r="FE101">
            <v>1838406.44</v>
          </cell>
        </row>
        <row r="102">
          <cell r="A102">
            <v>2757</v>
          </cell>
          <cell r="B102">
            <v>8812757</v>
          </cell>
          <cell r="E102" t="str">
            <v>Elm Hall Primary School</v>
          </cell>
          <cell r="F102" t="str">
            <v>P</v>
          </cell>
          <cell r="G102" t="str">
            <v/>
          </cell>
          <cell r="H102" t="str">
            <v/>
          </cell>
          <cell r="I102" t="str">
            <v>Y</v>
          </cell>
          <cell r="K102">
            <v>2757</v>
          </cell>
          <cell r="L102">
            <v>146695</v>
          </cell>
          <cell r="O102">
            <v>7</v>
          </cell>
          <cell r="P102">
            <v>0</v>
          </cell>
          <cell r="Q102">
            <v>0</v>
          </cell>
          <cell r="S102">
            <v>30</v>
          </cell>
          <cell r="T102">
            <v>180</v>
          </cell>
          <cell r="V102">
            <v>210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210</v>
          </cell>
          <cell r="AF102">
            <v>663201</v>
          </cell>
          <cell r="AG102">
            <v>0</v>
          </cell>
          <cell r="AH102">
            <v>0</v>
          </cell>
          <cell r="AI102">
            <v>0</v>
          </cell>
          <cell r="AJ102">
            <v>663201</v>
          </cell>
          <cell r="AK102">
            <v>40.99999999999995</v>
          </cell>
          <cell r="AL102">
            <v>19269.999999999978</v>
          </cell>
          <cell r="AM102">
            <v>0</v>
          </cell>
          <cell r="AN102">
            <v>0</v>
          </cell>
          <cell r="AO102">
            <v>19269.999999999978</v>
          </cell>
          <cell r="AP102">
            <v>47.000000000000043</v>
          </cell>
          <cell r="AQ102">
            <v>27730.000000000025</v>
          </cell>
          <cell r="AR102">
            <v>0</v>
          </cell>
          <cell r="AS102">
            <v>0</v>
          </cell>
          <cell r="AT102">
            <v>27730.000000000025</v>
          </cell>
          <cell r="AU102">
            <v>113.07692307692298</v>
          </cell>
          <cell r="AV102">
            <v>0</v>
          </cell>
          <cell r="AW102">
            <v>13.125</v>
          </cell>
          <cell r="AX102">
            <v>2887.5</v>
          </cell>
          <cell r="AY102">
            <v>6.0576923076922977</v>
          </cell>
          <cell r="AZ102">
            <v>1635.5769230769204</v>
          </cell>
          <cell r="BA102">
            <v>0</v>
          </cell>
          <cell r="BB102">
            <v>0</v>
          </cell>
          <cell r="BC102">
            <v>77.740384615384684</v>
          </cell>
          <cell r="BD102">
            <v>35760.576923076958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40283.65384615388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40283.65384615388</v>
          </cell>
          <cell r="BZ102">
            <v>87283.653846153873</v>
          </cell>
          <cell r="CA102">
            <v>0</v>
          </cell>
          <cell r="CB102">
            <v>87283.653846153873</v>
          </cell>
          <cell r="CC102">
            <v>68.833333333333329</v>
          </cell>
          <cell r="CD102">
            <v>77781.666666666657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77781.666666666657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8.1666666666666696</v>
          </cell>
          <cell r="CX102">
            <v>4614.1666666666688</v>
          </cell>
          <cell r="CY102">
            <v>0</v>
          </cell>
          <cell r="CZ102">
            <v>0</v>
          </cell>
          <cell r="DA102">
            <v>4614.1666666666688</v>
          </cell>
          <cell r="DB102">
            <v>832880.48717948713</v>
          </cell>
          <cell r="DC102">
            <v>0</v>
          </cell>
          <cell r="DD102">
            <v>832880.48717948713</v>
          </cell>
          <cell r="DE102">
            <v>128617</v>
          </cell>
          <cell r="DF102">
            <v>0</v>
          </cell>
          <cell r="DG102">
            <v>128617</v>
          </cell>
          <cell r="DH102">
            <v>30</v>
          </cell>
          <cell r="DI102">
            <v>0</v>
          </cell>
          <cell r="DJ102">
            <v>0.62</v>
          </cell>
          <cell r="DK102">
            <v>0</v>
          </cell>
          <cell r="DL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1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1721.7099999999998</v>
          </cell>
          <cell r="EB102">
            <v>1721.71</v>
          </cell>
          <cell r="EC102">
            <v>0</v>
          </cell>
          <cell r="ED102">
            <v>0</v>
          </cell>
          <cell r="EE102">
            <v>1721.71</v>
          </cell>
          <cell r="EF102">
            <v>1721.7100000000003</v>
          </cell>
          <cell r="EG102">
            <v>0</v>
          </cell>
          <cell r="EI102">
            <v>0</v>
          </cell>
          <cell r="EJ102">
            <v>0</v>
          </cell>
          <cell r="EK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130338.71</v>
          </cell>
          <cell r="EQ102">
            <v>0</v>
          </cell>
          <cell r="ER102">
            <v>130338.71</v>
          </cell>
          <cell r="ES102">
            <v>963219.19717948709</v>
          </cell>
          <cell r="ET102">
            <v>0</v>
          </cell>
          <cell r="EU102">
            <v>963219.19717948709</v>
          </cell>
          <cell r="EV102">
            <v>961497.48717948713</v>
          </cell>
          <cell r="EW102">
            <v>4578.5594627594628</v>
          </cell>
          <cell r="EX102">
            <v>4265</v>
          </cell>
          <cell r="EY102">
            <v>0</v>
          </cell>
          <cell r="EZ102">
            <v>895650</v>
          </cell>
          <cell r="FA102">
            <v>0</v>
          </cell>
          <cell r="FB102">
            <v>963219.19717948709</v>
          </cell>
          <cell r="FC102">
            <v>929896.88829592045</v>
          </cell>
          <cell r="FD102">
            <v>0</v>
          </cell>
          <cell r="FE102">
            <v>963219.19717948709</v>
          </cell>
        </row>
        <row r="103">
          <cell r="A103">
            <v>5220</v>
          </cell>
          <cell r="B103">
            <v>8815220</v>
          </cell>
          <cell r="C103">
            <v>2192</v>
          </cell>
          <cell r="D103" t="str">
            <v>GMPS2192</v>
          </cell>
          <cell r="E103" t="str">
            <v>Elmstead Primary School</v>
          </cell>
          <cell r="F103" t="str">
            <v>P</v>
          </cell>
          <cell r="G103" t="str">
            <v>Y</v>
          </cell>
          <cell r="H103">
            <v>10005576</v>
          </cell>
          <cell r="I103" t="str">
            <v/>
          </cell>
          <cell r="K103">
            <v>5220</v>
          </cell>
          <cell r="L103">
            <v>115260</v>
          </cell>
          <cell r="O103">
            <v>7</v>
          </cell>
          <cell r="P103">
            <v>0</v>
          </cell>
          <cell r="Q103">
            <v>0</v>
          </cell>
          <cell r="S103">
            <v>27</v>
          </cell>
          <cell r="T103">
            <v>177</v>
          </cell>
          <cell r="V103">
            <v>204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204</v>
          </cell>
          <cell r="AF103">
            <v>644252.4</v>
          </cell>
          <cell r="AG103">
            <v>0</v>
          </cell>
          <cell r="AH103">
            <v>0</v>
          </cell>
          <cell r="AI103">
            <v>0</v>
          </cell>
          <cell r="AJ103">
            <v>644252.4</v>
          </cell>
          <cell r="AK103">
            <v>27.000000000000085</v>
          </cell>
          <cell r="AL103">
            <v>12690.00000000004</v>
          </cell>
          <cell r="AM103">
            <v>0</v>
          </cell>
          <cell r="AN103">
            <v>0</v>
          </cell>
          <cell r="AO103">
            <v>12690.00000000004</v>
          </cell>
          <cell r="AP103">
            <v>27.000000000000085</v>
          </cell>
          <cell r="AQ103">
            <v>15930.000000000051</v>
          </cell>
          <cell r="AR103">
            <v>0</v>
          </cell>
          <cell r="AS103">
            <v>0</v>
          </cell>
          <cell r="AT103">
            <v>15930.000000000051</v>
          </cell>
          <cell r="AU103">
            <v>172.00000000000006</v>
          </cell>
          <cell r="AV103">
            <v>0</v>
          </cell>
          <cell r="AW103">
            <v>11.999999999999998</v>
          </cell>
          <cell r="AX103">
            <v>2639.9999999999995</v>
          </cell>
          <cell r="AY103">
            <v>2</v>
          </cell>
          <cell r="AZ103">
            <v>540</v>
          </cell>
          <cell r="BA103">
            <v>4</v>
          </cell>
          <cell r="BB103">
            <v>1680</v>
          </cell>
          <cell r="BC103">
            <v>3.0000000000000049</v>
          </cell>
          <cell r="BD103">
            <v>1380.0000000000023</v>
          </cell>
          <cell r="BE103">
            <v>8.9999999999999929</v>
          </cell>
          <cell r="BF103">
            <v>4409.9999999999964</v>
          </cell>
          <cell r="BG103">
            <v>2</v>
          </cell>
          <cell r="BH103">
            <v>1280</v>
          </cell>
          <cell r="BI103">
            <v>11929.999999999998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11929.999999999998</v>
          </cell>
          <cell r="BZ103">
            <v>40550.000000000087</v>
          </cell>
          <cell r="CA103">
            <v>0</v>
          </cell>
          <cell r="CB103">
            <v>40550.000000000087</v>
          </cell>
          <cell r="CC103">
            <v>52.159090909090907</v>
          </cell>
          <cell r="CD103">
            <v>58939.772727272728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58939.772727272728</v>
          </cell>
          <cell r="CR103">
            <v>2.7600000000000033</v>
          </cell>
          <cell r="CS103">
            <v>2553.0000000000032</v>
          </cell>
          <cell r="CT103">
            <v>0</v>
          </cell>
          <cell r="CU103">
            <v>0</v>
          </cell>
          <cell r="CV103">
            <v>2553.0000000000032</v>
          </cell>
          <cell r="CW103">
            <v>4.6363636363636305</v>
          </cell>
          <cell r="CX103">
            <v>2619.5454545454513</v>
          </cell>
          <cell r="CY103">
            <v>0</v>
          </cell>
          <cell r="CZ103">
            <v>0</v>
          </cell>
          <cell r="DA103">
            <v>2619.5454545454513</v>
          </cell>
          <cell r="DB103">
            <v>748914.71818181814</v>
          </cell>
          <cell r="DC103">
            <v>0</v>
          </cell>
          <cell r="DD103">
            <v>748914.71818181814</v>
          </cell>
          <cell r="DE103">
            <v>128617</v>
          </cell>
          <cell r="DF103">
            <v>0</v>
          </cell>
          <cell r="DG103">
            <v>128617</v>
          </cell>
          <cell r="DH103">
            <v>29.142857142857142</v>
          </cell>
          <cell r="DI103">
            <v>0</v>
          </cell>
          <cell r="DJ103">
            <v>2.4020000000000001</v>
          </cell>
          <cell r="DK103">
            <v>0</v>
          </cell>
          <cell r="DL103">
            <v>1</v>
          </cell>
          <cell r="DO103">
            <v>0</v>
          </cell>
          <cell r="DP103">
            <v>0</v>
          </cell>
          <cell r="DQ103">
            <v>0</v>
          </cell>
          <cell r="DR103">
            <v>1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2971.54</v>
          </cell>
          <cell r="EB103">
            <v>2971.54</v>
          </cell>
          <cell r="EC103">
            <v>0</v>
          </cell>
          <cell r="ED103">
            <v>0</v>
          </cell>
          <cell r="EE103">
            <v>2971.54</v>
          </cell>
          <cell r="EF103">
            <v>2971.54</v>
          </cell>
          <cell r="EG103">
            <v>0</v>
          </cell>
          <cell r="EI103">
            <v>0</v>
          </cell>
          <cell r="EJ103">
            <v>0</v>
          </cell>
          <cell r="EK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131588.54</v>
          </cell>
          <cell r="EQ103">
            <v>0</v>
          </cell>
          <cell r="ER103">
            <v>131588.54</v>
          </cell>
          <cell r="ES103">
            <v>880503.25818181818</v>
          </cell>
          <cell r="ET103">
            <v>0</v>
          </cell>
          <cell r="EU103">
            <v>880503.25818181818</v>
          </cell>
          <cell r="EV103">
            <v>877531.71818181814</v>
          </cell>
          <cell r="EW103">
            <v>4301.6260695187166</v>
          </cell>
          <cell r="EX103">
            <v>4265</v>
          </cell>
          <cell r="EY103">
            <v>0</v>
          </cell>
          <cell r="EZ103">
            <v>870060</v>
          </cell>
          <cell r="FA103">
            <v>0</v>
          </cell>
          <cell r="FB103">
            <v>880503.25818181818</v>
          </cell>
          <cell r="FC103">
            <v>861185.38956521743</v>
          </cell>
          <cell r="FD103">
            <v>0</v>
          </cell>
          <cell r="FE103">
            <v>880503.25818181818</v>
          </cell>
        </row>
        <row r="104">
          <cell r="A104">
            <v>5200</v>
          </cell>
          <cell r="B104">
            <v>8815200</v>
          </cell>
          <cell r="C104">
            <v>4140</v>
          </cell>
          <cell r="D104" t="str">
            <v>GMPS4140</v>
          </cell>
          <cell r="E104" t="str">
            <v>Elmwood Primary School</v>
          </cell>
          <cell r="F104" t="str">
            <v>P</v>
          </cell>
          <cell r="G104" t="str">
            <v>Y</v>
          </cell>
          <cell r="H104">
            <v>10005579</v>
          </cell>
          <cell r="I104" t="str">
            <v/>
          </cell>
          <cell r="K104">
            <v>5200</v>
          </cell>
          <cell r="L104">
            <v>115240</v>
          </cell>
          <cell r="O104">
            <v>7</v>
          </cell>
          <cell r="P104">
            <v>0</v>
          </cell>
          <cell r="Q104">
            <v>0</v>
          </cell>
          <cell r="S104">
            <v>60</v>
          </cell>
          <cell r="T104">
            <v>350</v>
          </cell>
          <cell r="V104">
            <v>410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410</v>
          </cell>
          <cell r="AF104">
            <v>1294821</v>
          </cell>
          <cell r="AG104">
            <v>0</v>
          </cell>
          <cell r="AH104">
            <v>0</v>
          </cell>
          <cell r="AI104">
            <v>0</v>
          </cell>
          <cell r="AJ104">
            <v>1294821</v>
          </cell>
          <cell r="AK104">
            <v>41</v>
          </cell>
          <cell r="AL104">
            <v>19270</v>
          </cell>
          <cell r="AM104">
            <v>0</v>
          </cell>
          <cell r="AN104">
            <v>0</v>
          </cell>
          <cell r="AO104">
            <v>19270</v>
          </cell>
          <cell r="AP104">
            <v>44.000000000000121</v>
          </cell>
          <cell r="AQ104">
            <v>25960.000000000073</v>
          </cell>
          <cell r="AR104">
            <v>0</v>
          </cell>
          <cell r="AS104">
            <v>0</v>
          </cell>
          <cell r="AT104">
            <v>25960.000000000073</v>
          </cell>
          <cell r="AU104">
            <v>403.00000000000011</v>
          </cell>
          <cell r="AV104">
            <v>0</v>
          </cell>
          <cell r="AW104">
            <v>3.0000000000000013</v>
          </cell>
          <cell r="AX104">
            <v>660.00000000000034</v>
          </cell>
          <cell r="AY104">
            <v>4</v>
          </cell>
          <cell r="AZ104">
            <v>1080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1740.0000000000005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1740.0000000000005</v>
          </cell>
          <cell r="BZ104">
            <v>46970.000000000073</v>
          </cell>
          <cell r="CA104">
            <v>0</v>
          </cell>
          <cell r="CB104">
            <v>46970.000000000073</v>
          </cell>
          <cell r="CC104">
            <v>94.704225352112687</v>
          </cell>
          <cell r="CD104">
            <v>107015.77464788733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107015.77464788733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3.5344827586206882</v>
          </cell>
          <cell r="CX104">
            <v>1996.9827586206889</v>
          </cell>
          <cell r="CY104">
            <v>0</v>
          </cell>
          <cell r="CZ104">
            <v>0</v>
          </cell>
          <cell r="DA104">
            <v>1996.9827586206889</v>
          </cell>
          <cell r="DB104">
            <v>1450803.7574065081</v>
          </cell>
          <cell r="DC104">
            <v>0</v>
          </cell>
          <cell r="DD104">
            <v>1450803.7574065081</v>
          </cell>
          <cell r="DE104">
            <v>128617</v>
          </cell>
          <cell r="DF104">
            <v>0</v>
          </cell>
          <cell r="DG104">
            <v>128617</v>
          </cell>
          <cell r="DH104">
            <v>58.571428571428569</v>
          </cell>
          <cell r="DI104">
            <v>0</v>
          </cell>
          <cell r="DJ104">
            <v>0.86799999999999999</v>
          </cell>
          <cell r="DK104">
            <v>0</v>
          </cell>
          <cell r="DL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1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8550.4</v>
          </cell>
          <cell r="EB104">
            <v>8684</v>
          </cell>
          <cell r="EC104">
            <v>0</v>
          </cell>
          <cell r="ED104">
            <v>0</v>
          </cell>
          <cell r="EE104">
            <v>8684</v>
          </cell>
          <cell r="EF104">
            <v>8684</v>
          </cell>
          <cell r="EG104">
            <v>0</v>
          </cell>
          <cell r="EI104">
            <v>0</v>
          </cell>
          <cell r="EJ104">
            <v>0</v>
          </cell>
          <cell r="EK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137301</v>
          </cell>
          <cell r="EQ104">
            <v>0</v>
          </cell>
          <cell r="ER104">
            <v>137301</v>
          </cell>
          <cell r="ES104">
            <v>1588104.7574065081</v>
          </cell>
          <cell r="ET104">
            <v>0</v>
          </cell>
          <cell r="EU104">
            <v>1588104.7574065081</v>
          </cell>
          <cell r="EV104">
            <v>1579420.7574065081</v>
          </cell>
          <cell r="EW104">
            <v>3852.2457497719711</v>
          </cell>
          <cell r="EX104">
            <v>4265</v>
          </cell>
          <cell r="EY104">
            <v>412.75425022802892</v>
          </cell>
          <cell r="EZ104">
            <v>1748650</v>
          </cell>
          <cell r="FA104">
            <v>169229.24259349192</v>
          </cell>
          <cell r="FB104">
            <v>1757334</v>
          </cell>
          <cell r="FC104">
            <v>1738948.7361047836</v>
          </cell>
          <cell r="FD104">
            <v>0</v>
          </cell>
          <cell r="FE104">
            <v>1757334</v>
          </cell>
        </row>
        <row r="105">
          <cell r="A105">
            <v>3244</v>
          </cell>
          <cell r="B105">
            <v>8813244</v>
          </cell>
          <cell r="C105">
            <v>2200</v>
          </cell>
          <cell r="D105" t="str">
            <v>RB052200</v>
          </cell>
          <cell r="E105" t="str">
            <v>Elsenham Church of England Voluntary Controlled Primary School</v>
          </cell>
          <cell r="F105" t="str">
            <v>P</v>
          </cell>
          <cell r="G105" t="str">
            <v>Y</v>
          </cell>
          <cell r="H105">
            <v>10005628</v>
          </cell>
          <cell r="I105" t="str">
            <v/>
          </cell>
          <cell r="K105">
            <v>3244</v>
          </cell>
          <cell r="L105">
            <v>115129</v>
          </cell>
          <cell r="M105">
            <v>25</v>
          </cell>
          <cell r="O105">
            <v>7</v>
          </cell>
          <cell r="P105">
            <v>0</v>
          </cell>
          <cell r="Q105">
            <v>0</v>
          </cell>
          <cell r="S105">
            <v>74.583333333333329</v>
          </cell>
          <cell r="T105">
            <v>269</v>
          </cell>
          <cell r="V105">
            <v>343.58333333333331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343.58333333333331</v>
          </cell>
          <cell r="AF105">
            <v>1085070.5249999999</v>
          </cell>
          <cell r="AG105">
            <v>0</v>
          </cell>
          <cell r="AH105">
            <v>0</v>
          </cell>
          <cell r="AI105">
            <v>0</v>
          </cell>
          <cell r="AJ105">
            <v>1085070.5249999999</v>
          </cell>
          <cell r="AK105">
            <v>37.595744680851126</v>
          </cell>
          <cell r="AL105">
            <v>17670.000000000029</v>
          </cell>
          <cell r="AM105">
            <v>0</v>
          </cell>
          <cell r="AN105">
            <v>0</v>
          </cell>
          <cell r="AO105">
            <v>17670.000000000029</v>
          </cell>
          <cell r="AP105">
            <v>43.861702127659541</v>
          </cell>
          <cell r="AQ105">
            <v>25878.404255319128</v>
          </cell>
          <cell r="AR105">
            <v>0</v>
          </cell>
          <cell r="AS105">
            <v>0</v>
          </cell>
          <cell r="AT105">
            <v>25878.404255319128</v>
          </cell>
          <cell r="AU105">
            <v>343.58333333333331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43548.404255319154</v>
          </cell>
          <cell r="CA105">
            <v>0</v>
          </cell>
          <cell r="CB105">
            <v>43548.404255319154</v>
          </cell>
          <cell r="CC105">
            <v>74.002564102564108</v>
          </cell>
          <cell r="CD105">
            <v>83622.897435897437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83622.897435897437</v>
          </cell>
          <cell r="CR105">
            <v>15.936418439716224</v>
          </cell>
          <cell r="CS105">
            <v>14741.187056737508</v>
          </cell>
          <cell r="CT105">
            <v>0</v>
          </cell>
          <cell r="CU105">
            <v>0</v>
          </cell>
          <cell r="CV105">
            <v>14741.187056737508</v>
          </cell>
          <cell r="CW105">
            <v>2.5545229244114016</v>
          </cell>
          <cell r="CX105">
            <v>1443.3054522924419</v>
          </cell>
          <cell r="CY105">
            <v>0</v>
          </cell>
          <cell r="CZ105">
            <v>0</v>
          </cell>
          <cell r="DA105">
            <v>1443.3054522924419</v>
          </cell>
          <cell r="DB105">
            <v>1228426.3192002466</v>
          </cell>
          <cell r="DC105">
            <v>0</v>
          </cell>
          <cell r="DD105">
            <v>1228426.3192002466</v>
          </cell>
          <cell r="DE105">
            <v>128617</v>
          </cell>
          <cell r="DF105">
            <v>0</v>
          </cell>
          <cell r="DG105">
            <v>128617</v>
          </cell>
          <cell r="DH105">
            <v>49.083333333333329</v>
          </cell>
          <cell r="DI105">
            <v>0</v>
          </cell>
          <cell r="DJ105">
            <v>1.9970000000000001</v>
          </cell>
          <cell r="DK105">
            <v>0</v>
          </cell>
          <cell r="DL105">
            <v>0.99250000000000027</v>
          </cell>
          <cell r="DO105">
            <v>0</v>
          </cell>
          <cell r="DP105">
            <v>0</v>
          </cell>
          <cell r="DQ105">
            <v>0</v>
          </cell>
          <cell r="DR105">
            <v>1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3251.2</v>
          </cell>
          <cell r="EB105">
            <v>3882.97</v>
          </cell>
          <cell r="EC105">
            <v>0</v>
          </cell>
          <cell r="ED105">
            <v>0</v>
          </cell>
          <cell r="EE105">
            <v>3882.97</v>
          </cell>
          <cell r="EF105">
            <v>3882.97</v>
          </cell>
          <cell r="EG105">
            <v>0</v>
          </cell>
          <cell r="EI105">
            <v>0</v>
          </cell>
          <cell r="EJ105">
            <v>0</v>
          </cell>
          <cell r="EK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132499.97</v>
          </cell>
          <cell r="EQ105">
            <v>0</v>
          </cell>
          <cell r="ER105">
            <v>132499.97</v>
          </cell>
          <cell r="ES105">
            <v>1360926.2892002466</v>
          </cell>
          <cell r="ET105">
            <v>0</v>
          </cell>
          <cell r="EU105">
            <v>1360926.2892002466</v>
          </cell>
          <cell r="EV105">
            <v>1357043.3192002466</v>
          </cell>
          <cell r="EW105">
            <v>3949.6773782204609</v>
          </cell>
          <cell r="EX105">
            <v>4265</v>
          </cell>
          <cell r="EY105">
            <v>315.32262177953908</v>
          </cell>
          <cell r="EZ105">
            <v>1465382.9166666665</v>
          </cell>
          <cell r="FA105">
            <v>108339.59746641992</v>
          </cell>
          <cell r="FB105">
            <v>1469265.8866666665</v>
          </cell>
          <cell r="FC105">
            <v>1437325.4465063685</v>
          </cell>
          <cell r="FD105">
            <v>0</v>
          </cell>
          <cell r="FE105">
            <v>1469265.8866666665</v>
          </cell>
        </row>
        <row r="106">
          <cell r="A106">
            <v>5274</v>
          </cell>
          <cell r="B106">
            <v>8815274</v>
          </cell>
          <cell r="C106">
            <v>3254</v>
          </cell>
          <cell r="D106" t="str">
            <v>GMPS3254</v>
          </cell>
          <cell r="E106" t="str">
            <v>Engaines Primary School and Nursery</v>
          </cell>
          <cell r="F106" t="str">
            <v>P</v>
          </cell>
          <cell r="G106" t="str">
            <v>Y</v>
          </cell>
          <cell r="H106">
            <v>10005898</v>
          </cell>
          <cell r="I106" t="str">
            <v/>
          </cell>
          <cell r="K106">
            <v>5274</v>
          </cell>
          <cell r="L106">
            <v>115314</v>
          </cell>
          <cell r="O106">
            <v>7</v>
          </cell>
          <cell r="P106">
            <v>0</v>
          </cell>
          <cell r="Q106">
            <v>0</v>
          </cell>
          <cell r="S106">
            <v>38</v>
          </cell>
          <cell r="T106">
            <v>232</v>
          </cell>
          <cell r="V106">
            <v>270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270</v>
          </cell>
          <cell r="AF106">
            <v>852687</v>
          </cell>
          <cell r="AG106">
            <v>0</v>
          </cell>
          <cell r="AH106">
            <v>0</v>
          </cell>
          <cell r="AI106">
            <v>0</v>
          </cell>
          <cell r="AJ106">
            <v>852687</v>
          </cell>
          <cell r="AK106">
            <v>51.000000000000028</v>
          </cell>
          <cell r="AL106">
            <v>23970.000000000015</v>
          </cell>
          <cell r="AM106">
            <v>0</v>
          </cell>
          <cell r="AN106">
            <v>0</v>
          </cell>
          <cell r="AO106">
            <v>23970.000000000015</v>
          </cell>
          <cell r="AP106">
            <v>55.999999999999893</v>
          </cell>
          <cell r="AQ106">
            <v>33039.999999999935</v>
          </cell>
          <cell r="AR106">
            <v>0</v>
          </cell>
          <cell r="AS106">
            <v>0</v>
          </cell>
          <cell r="AT106">
            <v>33039.999999999935</v>
          </cell>
          <cell r="AU106">
            <v>133.99999999999991</v>
          </cell>
          <cell r="AV106">
            <v>0</v>
          </cell>
          <cell r="AW106">
            <v>42.000000000000121</v>
          </cell>
          <cell r="AX106">
            <v>9240.0000000000273</v>
          </cell>
          <cell r="AY106">
            <v>0</v>
          </cell>
          <cell r="AZ106">
            <v>0</v>
          </cell>
          <cell r="BA106">
            <v>46.999999999999979</v>
          </cell>
          <cell r="BB106">
            <v>19739.999999999993</v>
          </cell>
          <cell r="BC106">
            <v>32.000000000000128</v>
          </cell>
          <cell r="BD106">
            <v>14720.000000000058</v>
          </cell>
          <cell r="BE106">
            <v>9.9999999999999893</v>
          </cell>
          <cell r="BF106">
            <v>4899.9999999999945</v>
          </cell>
          <cell r="BG106">
            <v>4.9999999999999947</v>
          </cell>
          <cell r="BH106">
            <v>3199.9999999999964</v>
          </cell>
          <cell r="BI106">
            <v>51800.000000000073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51800.000000000073</v>
          </cell>
          <cell r="BZ106">
            <v>108810.00000000003</v>
          </cell>
          <cell r="CA106">
            <v>0</v>
          </cell>
          <cell r="CB106">
            <v>108810.00000000003</v>
          </cell>
          <cell r="CC106">
            <v>89.612068965517253</v>
          </cell>
          <cell r="CD106">
            <v>101261.63793103449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101261.63793103449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4.6551724137930961</v>
          </cell>
          <cell r="CX106">
            <v>2630.1724137930992</v>
          </cell>
          <cell r="CY106">
            <v>0</v>
          </cell>
          <cell r="CZ106">
            <v>0</v>
          </cell>
          <cell r="DA106">
            <v>2630.1724137930992</v>
          </cell>
          <cell r="DB106">
            <v>1065388.8103448276</v>
          </cell>
          <cell r="DC106">
            <v>0</v>
          </cell>
          <cell r="DD106">
            <v>1065388.8103448276</v>
          </cell>
          <cell r="DE106">
            <v>128617</v>
          </cell>
          <cell r="DF106">
            <v>0</v>
          </cell>
          <cell r="DG106">
            <v>128617</v>
          </cell>
          <cell r="DH106">
            <v>38.571428571428569</v>
          </cell>
          <cell r="DI106">
            <v>0</v>
          </cell>
          <cell r="DJ106">
            <v>1.877</v>
          </cell>
          <cell r="DK106">
            <v>0</v>
          </cell>
          <cell r="DL106">
            <v>0.69249999999999989</v>
          </cell>
          <cell r="DO106">
            <v>0</v>
          </cell>
          <cell r="DP106">
            <v>0</v>
          </cell>
          <cell r="DQ106">
            <v>0</v>
          </cell>
          <cell r="DR106">
            <v>1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5768.1</v>
          </cell>
          <cell r="EB106">
            <v>5768.1</v>
          </cell>
          <cell r="EC106">
            <v>-5670.06</v>
          </cell>
          <cell r="ED106">
            <v>0</v>
          </cell>
          <cell r="EE106">
            <v>98.039999999999964</v>
          </cell>
          <cell r="EF106">
            <v>98.039999999999964</v>
          </cell>
          <cell r="EG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242720</v>
          </cell>
          <cell r="EM106">
            <v>0</v>
          </cell>
          <cell r="EN106">
            <v>0</v>
          </cell>
          <cell r="EO106">
            <v>0</v>
          </cell>
          <cell r="EP106">
            <v>371435.04</v>
          </cell>
          <cell r="EQ106">
            <v>0</v>
          </cell>
          <cell r="ER106">
            <v>371435.04</v>
          </cell>
          <cell r="ES106">
            <v>1436823.8503448276</v>
          </cell>
          <cell r="ET106">
            <v>0</v>
          </cell>
          <cell r="EU106">
            <v>1436823.8503448276</v>
          </cell>
          <cell r="EV106">
            <v>1194005.8103448276</v>
          </cell>
          <cell r="EW106">
            <v>4422.2437420178803</v>
          </cell>
          <cell r="EX106">
            <v>4265</v>
          </cell>
          <cell r="EY106">
            <v>0</v>
          </cell>
          <cell r="EZ106">
            <v>1151550</v>
          </cell>
          <cell r="FA106">
            <v>0</v>
          </cell>
          <cell r="FB106">
            <v>1436823.8503448276</v>
          </cell>
          <cell r="FC106">
            <v>1395801.1126293151</v>
          </cell>
          <cell r="FD106">
            <v>0</v>
          </cell>
          <cell r="FE106">
            <v>1436823.8503448276</v>
          </cell>
        </row>
        <row r="107">
          <cell r="A107">
            <v>3837</v>
          </cell>
          <cell r="B107">
            <v>8813837</v>
          </cell>
          <cell r="C107">
            <v>2211</v>
          </cell>
          <cell r="D107" t="str">
            <v>RB052211</v>
          </cell>
          <cell r="E107" t="str">
            <v>Epping Primary School</v>
          </cell>
          <cell r="F107" t="str">
            <v>P</v>
          </cell>
          <cell r="G107" t="str">
            <v>Y</v>
          </cell>
          <cell r="H107">
            <v>10005665</v>
          </cell>
          <cell r="I107" t="str">
            <v/>
          </cell>
          <cell r="K107">
            <v>3837</v>
          </cell>
          <cell r="L107">
            <v>135328</v>
          </cell>
          <cell r="O107">
            <v>7</v>
          </cell>
          <cell r="P107">
            <v>0</v>
          </cell>
          <cell r="Q107">
            <v>0</v>
          </cell>
          <cell r="S107">
            <v>61</v>
          </cell>
          <cell r="T107">
            <v>327</v>
          </cell>
          <cell r="V107">
            <v>388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388</v>
          </cell>
          <cell r="AF107">
            <v>1225342.8</v>
          </cell>
          <cell r="AG107">
            <v>0</v>
          </cell>
          <cell r="AH107">
            <v>0</v>
          </cell>
          <cell r="AI107">
            <v>0</v>
          </cell>
          <cell r="AJ107">
            <v>1225342.8</v>
          </cell>
          <cell r="AK107">
            <v>65.999999999999943</v>
          </cell>
          <cell r="AL107">
            <v>31019.999999999975</v>
          </cell>
          <cell r="AM107">
            <v>0</v>
          </cell>
          <cell r="AN107">
            <v>0</v>
          </cell>
          <cell r="AO107">
            <v>31019.999999999975</v>
          </cell>
          <cell r="AP107">
            <v>69.000000000000099</v>
          </cell>
          <cell r="AQ107">
            <v>40710.000000000058</v>
          </cell>
          <cell r="AR107">
            <v>0</v>
          </cell>
          <cell r="AS107">
            <v>0</v>
          </cell>
          <cell r="AT107">
            <v>40710.000000000058</v>
          </cell>
          <cell r="AU107">
            <v>283</v>
          </cell>
          <cell r="AV107">
            <v>0</v>
          </cell>
          <cell r="AW107">
            <v>95.999999999999943</v>
          </cell>
          <cell r="AX107">
            <v>21119.999999999989</v>
          </cell>
          <cell r="AY107">
            <v>9.0000000000000036</v>
          </cell>
          <cell r="AZ107">
            <v>2430.0000000000009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23549.999999999989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23549.999999999989</v>
          </cell>
          <cell r="BZ107">
            <v>95280.000000000015</v>
          </cell>
          <cell r="CA107">
            <v>0</v>
          </cell>
          <cell r="CB107">
            <v>95280.000000000015</v>
          </cell>
          <cell r="CC107">
            <v>100.08917197452229</v>
          </cell>
          <cell r="CD107">
            <v>113100.76433121019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113100.76433121019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17.852760736196316</v>
          </cell>
          <cell r="CX107">
            <v>10086.809815950919</v>
          </cell>
          <cell r="CY107">
            <v>0</v>
          </cell>
          <cell r="CZ107">
            <v>0</v>
          </cell>
          <cell r="DA107">
            <v>10086.809815950919</v>
          </cell>
          <cell r="DB107">
            <v>1443810.3741471611</v>
          </cell>
          <cell r="DC107">
            <v>0</v>
          </cell>
          <cell r="DD107">
            <v>1443810.3741471611</v>
          </cell>
          <cell r="DE107">
            <v>128617</v>
          </cell>
          <cell r="DF107">
            <v>0</v>
          </cell>
          <cell r="DG107">
            <v>128617</v>
          </cell>
          <cell r="DH107">
            <v>55.428571428571431</v>
          </cell>
          <cell r="DI107">
            <v>0</v>
          </cell>
          <cell r="DJ107">
            <v>1.264</v>
          </cell>
          <cell r="DK107">
            <v>0</v>
          </cell>
          <cell r="DL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1.0156360164</v>
          </cell>
          <cell r="DS107">
            <v>24586.500209973961</v>
          </cell>
          <cell r="DT107">
            <v>0</v>
          </cell>
          <cell r="DU107">
            <v>24586.500209973961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65785.08</v>
          </cell>
          <cell r="EB107">
            <v>65785.08</v>
          </cell>
          <cell r="EC107">
            <v>-3321.0800000000017</v>
          </cell>
          <cell r="ED107">
            <v>-5719.3700000000026</v>
          </cell>
          <cell r="EE107">
            <v>56744.63</v>
          </cell>
          <cell r="EF107">
            <v>56744.63</v>
          </cell>
          <cell r="EG107">
            <v>0</v>
          </cell>
          <cell r="EI107">
            <v>0</v>
          </cell>
          <cell r="EJ107">
            <v>0</v>
          </cell>
          <cell r="EK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209948.13020997396</v>
          </cell>
          <cell r="EQ107">
            <v>0</v>
          </cell>
          <cell r="ER107">
            <v>209948.13020997396</v>
          </cell>
          <cell r="ES107">
            <v>1653758.5043571352</v>
          </cell>
          <cell r="ET107">
            <v>0</v>
          </cell>
          <cell r="EU107">
            <v>1653758.5043571352</v>
          </cell>
          <cell r="EV107">
            <v>1597013.874357135</v>
          </cell>
          <cell r="EW107">
            <v>4116.0151400957093</v>
          </cell>
          <cell r="EX107">
            <v>4265</v>
          </cell>
          <cell r="EY107">
            <v>148.98485990429072</v>
          </cell>
          <cell r="EZ107">
            <v>1654820</v>
          </cell>
          <cell r="FA107">
            <v>57806.125642864965</v>
          </cell>
          <cell r="FB107">
            <v>1711564.6300000001</v>
          </cell>
          <cell r="FC107">
            <v>1693122.5008301348</v>
          </cell>
          <cell r="FD107">
            <v>0</v>
          </cell>
          <cell r="FE107">
            <v>1711564.6300000001</v>
          </cell>
        </row>
        <row r="108">
          <cell r="A108">
            <v>3125</v>
          </cell>
          <cell r="B108">
            <v>8813125</v>
          </cell>
          <cell r="E108" t="str">
            <v>Epping Upland CofE Primary School</v>
          </cell>
          <cell r="F108" t="str">
            <v>P</v>
          </cell>
          <cell r="G108" t="str">
            <v/>
          </cell>
          <cell r="H108" t="str">
            <v/>
          </cell>
          <cell r="I108" t="str">
            <v>Y</v>
          </cell>
          <cell r="K108">
            <v>3125</v>
          </cell>
          <cell r="L108">
            <v>145601</v>
          </cell>
          <cell r="O108">
            <v>7</v>
          </cell>
          <cell r="P108">
            <v>0</v>
          </cell>
          <cell r="Q108">
            <v>0</v>
          </cell>
          <cell r="S108">
            <v>30</v>
          </cell>
          <cell r="T108">
            <v>161</v>
          </cell>
          <cell r="V108">
            <v>191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191</v>
          </cell>
          <cell r="AF108">
            <v>603197.1</v>
          </cell>
          <cell r="AG108">
            <v>0</v>
          </cell>
          <cell r="AH108">
            <v>0</v>
          </cell>
          <cell r="AI108">
            <v>0</v>
          </cell>
          <cell r="AJ108">
            <v>603197.1</v>
          </cell>
          <cell r="AK108">
            <v>10.999999999999996</v>
          </cell>
          <cell r="AL108">
            <v>5169.9999999999982</v>
          </cell>
          <cell r="AM108">
            <v>0</v>
          </cell>
          <cell r="AN108">
            <v>0</v>
          </cell>
          <cell r="AO108">
            <v>5169.9999999999982</v>
          </cell>
          <cell r="AP108">
            <v>15.000000000000007</v>
          </cell>
          <cell r="AQ108">
            <v>8850.0000000000036</v>
          </cell>
          <cell r="AR108">
            <v>0</v>
          </cell>
          <cell r="AS108">
            <v>0</v>
          </cell>
          <cell r="AT108">
            <v>8850.0000000000036</v>
          </cell>
          <cell r="AU108">
            <v>168.00000000000006</v>
          </cell>
          <cell r="AV108">
            <v>0</v>
          </cell>
          <cell r="AW108">
            <v>7.0000000000000071</v>
          </cell>
          <cell r="AX108">
            <v>1540.0000000000016</v>
          </cell>
          <cell r="AY108">
            <v>15.999999999999998</v>
          </cell>
          <cell r="AZ108">
            <v>4319.9999999999991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5860.0000000000009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5860.0000000000009</v>
          </cell>
          <cell r="BZ108">
            <v>19880.000000000004</v>
          </cell>
          <cell r="CA108">
            <v>0</v>
          </cell>
          <cell r="CB108">
            <v>19880.000000000004</v>
          </cell>
          <cell r="CC108">
            <v>29.84375</v>
          </cell>
          <cell r="CD108">
            <v>33723.4375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33723.4375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1.2012578616352203</v>
          </cell>
          <cell r="CX108">
            <v>678.71069182389942</v>
          </cell>
          <cell r="CY108">
            <v>0</v>
          </cell>
          <cell r="CZ108">
            <v>0</v>
          </cell>
          <cell r="DA108">
            <v>678.71069182389942</v>
          </cell>
          <cell r="DB108">
            <v>657479.24819182383</v>
          </cell>
          <cell r="DC108">
            <v>0</v>
          </cell>
          <cell r="DD108">
            <v>657479.24819182383</v>
          </cell>
          <cell r="DE108">
            <v>128617</v>
          </cell>
          <cell r="DF108">
            <v>0</v>
          </cell>
          <cell r="DG108">
            <v>128617</v>
          </cell>
          <cell r="DH108">
            <v>27.285714285714285</v>
          </cell>
          <cell r="DI108">
            <v>0</v>
          </cell>
          <cell r="DJ108">
            <v>2.1360000000000001</v>
          </cell>
          <cell r="DK108">
            <v>0</v>
          </cell>
          <cell r="DL108">
            <v>1</v>
          </cell>
          <cell r="DO108">
            <v>0</v>
          </cell>
          <cell r="DP108">
            <v>0</v>
          </cell>
          <cell r="DQ108">
            <v>0</v>
          </cell>
          <cell r="DR108">
            <v>1.0156360164</v>
          </cell>
          <cell r="DS108">
            <v>12291.413828705834</v>
          </cell>
          <cell r="DT108">
            <v>0</v>
          </cell>
          <cell r="DU108">
            <v>12291.413828705834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3253.8</v>
          </cell>
          <cell r="EB108">
            <v>3253.8</v>
          </cell>
          <cell r="EC108">
            <v>0</v>
          </cell>
          <cell r="ED108">
            <v>0</v>
          </cell>
          <cell r="EE108">
            <v>3253.8</v>
          </cell>
          <cell r="EF108">
            <v>3253.8</v>
          </cell>
          <cell r="EG108">
            <v>0</v>
          </cell>
          <cell r="EI108">
            <v>0</v>
          </cell>
          <cell r="EJ108">
            <v>0</v>
          </cell>
          <cell r="EK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144162.21382870583</v>
          </cell>
          <cell r="EQ108">
            <v>0</v>
          </cell>
          <cell r="ER108">
            <v>144162.21382870583</v>
          </cell>
          <cell r="ES108">
            <v>801641.46202052967</v>
          </cell>
          <cell r="ET108">
            <v>0</v>
          </cell>
          <cell r="EU108">
            <v>801641.46202052967</v>
          </cell>
          <cell r="EV108">
            <v>798387.66202052962</v>
          </cell>
          <cell r="EW108">
            <v>4180.0401152907307</v>
          </cell>
          <cell r="EX108">
            <v>4265</v>
          </cell>
          <cell r="EY108">
            <v>84.959884709269318</v>
          </cell>
          <cell r="EZ108">
            <v>814615</v>
          </cell>
          <cell r="FA108">
            <v>16227.33797947038</v>
          </cell>
          <cell r="FB108">
            <v>817868.80000000005</v>
          </cell>
          <cell r="FC108">
            <v>819533.94200129167</v>
          </cell>
          <cell r="FD108">
            <v>1665.1420012916205</v>
          </cell>
          <cell r="FE108">
            <v>819533.94200129167</v>
          </cell>
        </row>
        <row r="109">
          <cell r="A109">
            <v>2798</v>
          </cell>
          <cell r="B109">
            <v>8812798</v>
          </cell>
          <cell r="C109">
            <v>3590</v>
          </cell>
          <cell r="D109" t="str">
            <v>RB053590</v>
          </cell>
          <cell r="E109" t="str">
            <v>Eversley Primary School</v>
          </cell>
          <cell r="F109" t="str">
            <v>P</v>
          </cell>
          <cell r="G109" t="str">
            <v>Y</v>
          </cell>
          <cell r="H109">
            <v>20000069</v>
          </cell>
          <cell r="I109" t="str">
            <v/>
          </cell>
          <cell r="K109">
            <v>2798</v>
          </cell>
          <cell r="L109">
            <v>114999</v>
          </cell>
          <cell r="O109">
            <v>7</v>
          </cell>
          <cell r="P109">
            <v>0</v>
          </cell>
          <cell r="Q109">
            <v>0</v>
          </cell>
          <cell r="S109">
            <v>60</v>
          </cell>
          <cell r="T109">
            <v>356</v>
          </cell>
          <cell r="V109">
            <v>416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416</v>
          </cell>
          <cell r="AF109">
            <v>1313769.5999999999</v>
          </cell>
          <cell r="AG109">
            <v>0</v>
          </cell>
          <cell r="AH109">
            <v>0</v>
          </cell>
          <cell r="AI109">
            <v>0</v>
          </cell>
          <cell r="AJ109">
            <v>1313769.5999999999</v>
          </cell>
          <cell r="AK109">
            <v>104.99999999999993</v>
          </cell>
          <cell r="AL109">
            <v>49349.999999999964</v>
          </cell>
          <cell r="AM109">
            <v>0</v>
          </cell>
          <cell r="AN109">
            <v>0</v>
          </cell>
          <cell r="AO109">
            <v>49349.999999999964</v>
          </cell>
          <cell r="AP109">
            <v>122.0000000000001</v>
          </cell>
          <cell r="AQ109">
            <v>71980.000000000058</v>
          </cell>
          <cell r="AR109">
            <v>0</v>
          </cell>
          <cell r="AS109">
            <v>0</v>
          </cell>
          <cell r="AT109">
            <v>71980.000000000058</v>
          </cell>
          <cell r="AU109">
            <v>57.275362318840635</v>
          </cell>
          <cell r="AV109">
            <v>0</v>
          </cell>
          <cell r="AW109">
            <v>33.159420289855056</v>
          </cell>
          <cell r="AX109">
            <v>7295.0724637681124</v>
          </cell>
          <cell r="AY109">
            <v>47.227053140096544</v>
          </cell>
          <cell r="AZ109">
            <v>12751.304347826066</v>
          </cell>
          <cell r="BA109">
            <v>33.159420289855056</v>
          </cell>
          <cell r="BB109">
            <v>13926.956521739123</v>
          </cell>
          <cell r="BC109">
            <v>196.94685990338155</v>
          </cell>
          <cell r="BD109">
            <v>90595.555555555518</v>
          </cell>
          <cell r="BE109">
            <v>38.183574879227066</v>
          </cell>
          <cell r="BF109">
            <v>18709.951690821261</v>
          </cell>
          <cell r="BG109">
            <v>10.04830917874397</v>
          </cell>
          <cell r="BH109">
            <v>6430.9178743961411</v>
          </cell>
          <cell r="BI109">
            <v>149709.75845410622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149709.75845410622</v>
          </cell>
          <cell r="BZ109">
            <v>271039.75845410628</v>
          </cell>
          <cell r="CA109">
            <v>0</v>
          </cell>
          <cell r="CB109">
            <v>271039.75845410628</v>
          </cell>
          <cell r="CC109">
            <v>115.95402298850576</v>
          </cell>
          <cell r="CD109">
            <v>131028.0459770115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131028.0459770115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2.3370786516853941</v>
          </cell>
          <cell r="CX109">
            <v>1320.4494382022476</v>
          </cell>
          <cell r="CY109">
            <v>0</v>
          </cell>
          <cell r="CZ109">
            <v>0</v>
          </cell>
          <cell r="DA109">
            <v>1320.4494382022476</v>
          </cell>
          <cell r="DB109">
            <v>1717157.8538693199</v>
          </cell>
          <cell r="DC109">
            <v>0</v>
          </cell>
          <cell r="DD109">
            <v>1717157.8538693199</v>
          </cell>
          <cell r="DE109">
            <v>128617</v>
          </cell>
          <cell r="DF109">
            <v>0</v>
          </cell>
          <cell r="DG109">
            <v>128617</v>
          </cell>
          <cell r="DH109">
            <v>59.428571428571431</v>
          </cell>
          <cell r="DI109">
            <v>0</v>
          </cell>
          <cell r="DJ109">
            <v>0.49299999999999999</v>
          </cell>
          <cell r="DK109">
            <v>0</v>
          </cell>
          <cell r="DL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1.0156360164</v>
          </cell>
          <cell r="DS109">
            <v>28860.565885808304</v>
          </cell>
          <cell r="DT109">
            <v>0</v>
          </cell>
          <cell r="DU109">
            <v>28860.565885808304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29484</v>
          </cell>
          <cell r="EB109">
            <v>29484</v>
          </cell>
          <cell r="EC109">
            <v>468</v>
          </cell>
          <cell r="ED109">
            <v>0</v>
          </cell>
          <cell r="EE109">
            <v>29952</v>
          </cell>
          <cell r="EF109">
            <v>29952</v>
          </cell>
          <cell r="EG109">
            <v>0</v>
          </cell>
          <cell r="EI109">
            <v>0</v>
          </cell>
          <cell r="EJ109">
            <v>0</v>
          </cell>
          <cell r="EK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187429.56588580832</v>
          </cell>
          <cell r="EQ109">
            <v>0</v>
          </cell>
          <cell r="ER109">
            <v>187429.56588580832</v>
          </cell>
          <cell r="ES109">
            <v>1904587.4197551282</v>
          </cell>
          <cell r="ET109">
            <v>0</v>
          </cell>
          <cell r="EU109">
            <v>1904587.4197551282</v>
          </cell>
          <cell r="EV109">
            <v>1874635.4197551282</v>
          </cell>
          <cell r="EW109">
            <v>4506.3351436421353</v>
          </cell>
          <cell r="EX109">
            <v>4265</v>
          </cell>
          <cell r="EY109">
            <v>0</v>
          </cell>
          <cell r="EZ109">
            <v>1774240</v>
          </cell>
          <cell r="FA109">
            <v>0</v>
          </cell>
          <cell r="FB109">
            <v>1904587.4197551282</v>
          </cell>
          <cell r="FC109">
            <v>1829832.091201914</v>
          </cell>
          <cell r="FD109">
            <v>0</v>
          </cell>
          <cell r="FE109">
            <v>1904587.4197551282</v>
          </cell>
        </row>
        <row r="110">
          <cell r="A110">
            <v>2581</v>
          </cell>
          <cell r="B110">
            <v>8812581</v>
          </cell>
          <cell r="E110" t="str">
            <v>Fairhouse Community Primary School</v>
          </cell>
          <cell r="F110" t="str">
            <v>P</v>
          </cell>
          <cell r="G110" t="str">
            <v/>
          </cell>
          <cell r="H110" t="str">
            <v/>
          </cell>
          <cell r="I110" t="str">
            <v>Y</v>
          </cell>
          <cell r="K110">
            <v>2581</v>
          </cell>
          <cell r="L110">
            <v>146944</v>
          </cell>
          <cell r="O110">
            <v>7</v>
          </cell>
          <cell r="P110">
            <v>0</v>
          </cell>
          <cell r="Q110">
            <v>0</v>
          </cell>
          <cell r="S110">
            <v>46</v>
          </cell>
          <cell r="T110">
            <v>355</v>
          </cell>
          <cell r="V110">
            <v>401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401</v>
          </cell>
          <cell r="AF110">
            <v>1266398.0999999999</v>
          </cell>
          <cell r="AG110">
            <v>0</v>
          </cell>
          <cell r="AH110">
            <v>0</v>
          </cell>
          <cell r="AI110">
            <v>0</v>
          </cell>
          <cell r="AJ110">
            <v>1266398.0999999999</v>
          </cell>
          <cell r="AK110">
            <v>154.00000000000017</v>
          </cell>
          <cell r="AL110">
            <v>72380.000000000087</v>
          </cell>
          <cell r="AM110">
            <v>0</v>
          </cell>
          <cell r="AN110">
            <v>0</v>
          </cell>
          <cell r="AO110">
            <v>72380.000000000087</v>
          </cell>
          <cell r="AP110">
            <v>169.99999999999994</v>
          </cell>
          <cell r="AQ110">
            <v>100299.99999999997</v>
          </cell>
          <cell r="AR110">
            <v>0</v>
          </cell>
          <cell r="AS110">
            <v>0</v>
          </cell>
          <cell r="AT110">
            <v>100299.99999999997</v>
          </cell>
          <cell r="AU110">
            <v>13.032500000000001</v>
          </cell>
          <cell r="AV110">
            <v>0</v>
          </cell>
          <cell r="AW110">
            <v>58.144999999999996</v>
          </cell>
          <cell r="AX110">
            <v>12791.9</v>
          </cell>
          <cell r="AY110">
            <v>158.39500000000001</v>
          </cell>
          <cell r="AZ110">
            <v>42766.65</v>
          </cell>
          <cell r="BA110">
            <v>52.13</v>
          </cell>
          <cell r="BB110">
            <v>21894.600000000002</v>
          </cell>
          <cell r="BC110">
            <v>61.152499999999996</v>
          </cell>
          <cell r="BD110">
            <v>28130.149999999998</v>
          </cell>
          <cell r="BE110">
            <v>40.1</v>
          </cell>
          <cell r="BF110">
            <v>19649</v>
          </cell>
          <cell r="BG110">
            <v>18.044999999999998</v>
          </cell>
          <cell r="BH110">
            <v>11548.8</v>
          </cell>
          <cell r="BI110">
            <v>136781.1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136781.1</v>
          </cell>
          <cell r="BZ110">
            <v>309461.10000000009</v>
          </cell>
          <cell r="CA110">
            <v>0</v>
          </cell>
          <cell r="CB110">
            <v>309461.10000000009</v>
          </cell>
          <cell r="CC110">
            <v>107.3264705882353</v>
          </cell>
          <cell r="CD110">
            <v>121278.91176470589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121278.91176470589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38.405633802816887</v>
          </cell>
          <cell r="CX110">
            <v>21699.18309859154</v>
          </cell>
          <cell r="CY110">
            <v>0</v>
          </cell>
          <cell r="CZ110">
            <v>0</v>
          </cell>
          <cell r="DA110">
            <v>21699.18309859154</v>
          </cell>
          <cell r="DB110">
            <v>1718837.2948632974</v>
          </cell>
          <cell r="DC110">
            <v>0</v>
          </cell>
          <cell r="DD110">
            <v>1718837.2948632974</v>
          </cell>
          <cell r="DE110">
            <v>128617</v>
          </cell>
          <cell r="DF110">
            <v>0</v>
          </cell>
          <cell r="DG110">
            <v>128617</v>
          </cell>
          <cell r="DH110">
            <v>57.285714285714285</v>
          </cell>
          <cell r="DI110">
            <v>0</v>
          </cell>
          <cell r="DJ110">
            <v>0.55300000000000005</v>
          </cell>
          <cell r="DK110">
            <v>0</v>
          </cell>
          <cell r="DL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1.0156360164</v>
          </cell>
          <cell r="DS110">
            <v>28886.825652732969</v>
          </cell>
          <cell r="DT110">
            <v>0</v>
          </cell>
          <cell r="DU110">
            <v>28886.825652732969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5205.24</v>
          </cell>
          <cell r="EB110">
            <v>5205.24</v>
          </cell>
          <cell r="EC110">
            <v>0</v>
          </cell>
          <cell r="ED110">
            <v>0</v>
          </cell>
          <cell r="EE110">
            <v>5205.24</v>
          </cell>
          <cell r="EF110">
            <v>5205.24</v>
          </cell>
          <cell r="EG110">
            <v>0</v>
          </cell>
          <cell r="EI110">
            <v>0</v>
          </cell>
          <cell r="EJ110">
            <v>0</v>
          </cell>
          <cell r="EK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162709.06565273297</v>
          </cell>
          <cell r="EQ110">
            <v>0</v>
          </cell>
          <cell r="ER110">
            <v>162709.06565273297</v>
          </cell>
          <cell r="ES110">
            <v>1881546.3605160303</v>
          </cell>
          <cell r="ET110">
            <v>0</v>
          </cell>
          <cell r="EU110">
            <v>1881546.3605160303</v>
          </cell>
          <cell r="EV110">
            <v>1876341.1205160304</v>
          </cell>
          <cell r="EW110">
            <v>4679.1549140050629</v>
          </cell>
          <cell r="EX110">
            <v>4265</v>
          </cell>
          <cell r="EY110">
            <v>0</v>
          </cell>
          <cell r="EZ110">
            <v>1710265</v>
          </cell>
          <cell r="FA110">
            <v>0</v>
          </cell>
          <cell r="FB110">
            <v>1881546.3605160303</v>
          </cell>
          <cell r="FC110">
            <v>1806858.3465329562</v>
          </cell>
          <cell r="FD110">
            <v>0</v>
          </cell>
          <cell r="FE110">
            <v>1881546.3605160303</v>
          </cell>
        </row>
        <row r="111">
          <cell r="A111">
            <v>3700</v>
          </cell>
          <cell r="B111">
            <v>8813700</v>
          </cell>
          <cell r="C111">
            <v>2250</v>
          </cell>
          <cell r="D111" t="str">
            <v>RB052250</v>
          </cell>
          <cell r="E111" t="str">
            <v>Farnham Church of England Primary School</v>
          </cell>
          <cell r="F111" t="str">
            <v>P</v>
          </cell>
          <cell r="G111" t="str">
            <v>Y</v>
          </cell>
          <cell r="H111">
            <v>10041459</v>
          </cell>
          <cell r="I111" t="str">
            <v/>
          </cell>
          <cell r="K111">
            <v>3700</v>
          </cell>
          <cell r="L111">
            <v>115189</v>
          </cell>
          <cell r="O111">
            <v>7</v>
          </cell>
          <cell r="P111">
            <v>0</v>
          </cell>
          <cell r="Q111">
            <v>0</v>
          </cell>
          <cell r="S111">
            <v>2</v>
          </cell>
          <cell r="T111">
            <v>38</v>
          </cell>
          <cell r="V111">
            <v>40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40</v>
          </cell>
          <cell r="AF111">
            <v>126324</v>
          </cell>
          <cell r="AG111">
            <v>0</v>
          </cell>
          <cell r="AH111">
            <v>0</v>
          </cell>
          <cell r="AI111">
            <v>0</v>
          </cell>
          <cell r="AJ111">
            <v>126324</v>
          </cell>
          <cell r="AK111">
            <v>3</v>
          </cell>
          <cell r="AL111">
            <v>1410</v>
          </cell>
          <cell r="AM111">
            <v>0</v>
          </cell>
          <cell r="AN111">
            <v>0</v>
          </cell>
          <cell r="AO111">
            <v>1410</v>
          </cell>
          <cell r="AP111">
            <v>3</v>
          </cell>
          <cell r="AQ111">
            <v>1770</v>
          </cell>
          <cell r="AR111">
            <v>0</v>
          </cell>
          <cell r="AS111">
            <v>0</v>
          </cell>
          <cell r="AT111">
            <v>1770</v>
          </cell>
          <cell r="AU111">
            <v>40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3180</v>
          </cell>
          <cell r="CA111">
            <v>0</v>
          </cell>
          <cell r="CB111">
            <v>3180</v>
          </cell>
          <cell r="CC111">
            <v>9.6969696969696972</v>
          </cell>
          <cell r="CD111">
            <v>10957.575757575758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10957.575757575758</v>
          </cell>
          <cell r="CR111">
            <v>0.60000000000000009</v>
          </cell>
          <cell r="CS111">
            <v>555.00000000000011</v>
          </cell>
          <cell r="CT111">
            <v>0</v>
          </cell>
          <cell r="CU111">
            <v>0</v>
          </cell>
          <cell r="CV111">
            <v>555.00000000000011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141016.57575757575</v>
          </cell>
          <cell r="DC111">
            <v>0</v>
          </cell>
          <cell r="DD111">
            <v>141016.57575757575</v>
          </cell>
          <cell r="DE111">
            <v>128617</v>
          </cell>
          <cell r="DF111">
            <v>0</v>
          </cell>
          <cell r="DG111">
            <v>128617</v>
          </cell>
          <cell r="DH111">
            <v>5.7142857142857144</v>
          </cell>
          <cell r="DI111">
            <v>1</v>
          </cell>
          <cell r="DJ111">
            <v>1.694</v>
          </cell>
          <cell r="DK111">
            <v>0</v>
          </cell>
          <cell r="DL111">
            <v>0.23499999999999965</v>
          </cell>
          <cell r="DO111">
            <v>12924.999999999982</v>
          </cell>
          <cell r="DP111">
            <v>0</v>
          </cell>
          <cell r="DQ111">
            <v>12924.999999999982</v>
          </cell>
          <cell r="DR111">
            <v>1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670.55</v>
          </cell>
          <cell r="EB111">
            <v>760.82</v>
          </cell>
          <cell r="EC111">
            <v>93.950000000000045</v>
          </cell>
          <cell r="ED111">
            <v>0</v>
          </cell>
          <cell r="EE111">
            <v>854.7700000000001</v>
          </cell>
          <cell r="EF111">
            <v>854.7700000000001</v>
          </cell>
          <cell r="EG111">
            <v>0</v>
          </cell>
          <cell r="EI111">
            <v>0</v>
          </cell>
          <cell r="EJ111">
            <v>0</v>
          </cell>
          <cell r="EK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142396.76999999996</v>
          </cell>
          <cell r="EQ111">
            <v>0</v>
          </cell>
          <cell r="ER111">
            <v>142396.76999999996</v>
          </cell>
          <cell r="ES111">
            <v>283413.34575757571</v>
          </cell>
          <cell r="ET111">
            <v>0</v>
          </cell>
          <cell r="EU111">
            <v>283413.34575757571</v>
          </cell>
          <cell r="EV111">
            <v>282558.57575757575</v>
          </cell>
          <cell r="EW111">
            <v>7063.9643939393936</v>
          </cell>
          <cell r="EX111">
            <v>4265</v>
          </cell>
          <cell r="EY111">
            <v>0</v>
          </cell>
          <cell r="EZ111">
            <v>170600</v>
          </cell>
          <cell r="FA111">
            <v>0</v>
          </cell>
          <cell r="FB111">
            <v>283413.34575757571</v>
          </cell>
          <cell r="FC111">
            <v>294327.75823489885</v>
          </cell>
          <cell r="FD111">
            <v>10914.412477323145</v>
          </cell>
          <cell r="FE111">
            <v>294327.75823489885</v>
          </cell>
        </row>
        <row r="112">
          <cell r="A112">
            <v>3128</v>
          </cell>
          <cell r="B112">
            <v>8813128</v>
          </cell>
          <cell r="E112" t="str">
            <v>Fawbert and Barnard's Primary School</v>
          </cell>
          <cell r="F112" t="str">
            <v>P</v>
          </cell>
          <cell r="G112" t="str">
            <v/>
          </cell>
          <cell r="H112" t="str">
            <v/>
          </cell>
          <cell r="I112" t="str">
            <v>Y</v>
          </cell>
          <cell r="K112">
            <v>3128</v>
          </cell>
          <cell r="L112">
            <v>144663</v>
          </cell>
          <cell r="O112">
            <v>7</v>
          </cell>
          <cell r="P112">
            <v>0</v>
          </cell>
          <cell r="Q112">
            <v>0</v>
          </cell>
          <cell r="S112">
            <v>29</v>
          </cell>
          <cell r="T112">
            <v>177</v>
          </cell>
          <cell r="V112">
            <v>206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206</v>
          </cell>
          <cell r="AF112">
            <v>650568.6</v>
          </cell>
          <cell r="AG112">
            <v>0</v>
          </cell>
          <cell r="AH112">
            <v>0</v>
          </cell>
          <cell r="AI112">
            <v>0</v>
          </cell>
          <cell r="AJ112">
            <v>650568.6</v>
          </cell>
          <cell r="AK112">
            <v>28.999999999999957</v>
          </cell>
          <cell r="AL112">
            <v>13629.99999999998</v>
          </cell>
          <cell r="AM112">
            <v>0</v>
          </cell>
          <cell r="AN112">
            <v>0</v>
          </cell>
          <cell r="AO112">
            <v>13629.99999999998</v>
          </cell>
          <cell r="AP112">
            <v>29.999999999999993</v>
          </cell>
          <cell r="AQ112">
            <v>17699.999999999996</v>
          </cell>
          <cell r="AR112">
            <v>0</v>
          </cell>
          <cell r="AS112">
            <v>0</v>
          </cell>
          <cell r="AT112">
            <v>17699.999999999996</v>
          </cell>
          <cell r="AU112">
            <v>126.99999999999999</v>
          </cell>
          <cell r="AV112">
            <v>0</v>
          </cell>
          <cell r="AW112">
            <v>70.999999999999943</v>
          </cell>
          <cell r="AX112">
            <v>15619.999999999987</v>
          </cell>
          <cell r="AY112">
            <v>6.9999999999999911</v>
          </cell>
          <cell r="AZ112">
            <v>1889.9999999999975</v>
          </cell>
          <cell r="BA112">
            <v>0.999999999999999</v>
          </cell>
          <cell r="BB112">
            <v>419.9999999999996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17929.999999999985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17929.999999999985</v>
          </cell>
          <cell r="BZ112">
            <v>49259.999999999964</v>
          </cell>
          <cell r="CA112">
            <v>0</v>
          </cell>
          <cell r="CB112">
            <v>49259.999999999964</v>
          </cell>
          <cell r="CC112">
            <v>63.761904761904766</v>
          </cell>
          <cell r="CD112">
            <v>72050.952380952382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72050.952380952382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8.1468926553672407</v>
          </cell>
          <cell r="CX112">
            <v>4602.9943502824908</v>
          </cell>
          <cell r="CY112">
            <v>0</v>
          </cell>
          <cell r="CZ112">
            <v>0</v>
          </cell>
          <cell r="DA112">
            <v>4602.9943502824908</v>
          </cell>
          <cell r="DB112">
            <v>776482.54673123488</v>
          </cell>
          <cell r="DC112">
            <v>0</v>
          </cell>
          <cell r="DD112">
            <v>776482.54673123488</v>
          </cell>
          <cell r="DE112">
            <v>128617</v>
          </cell>
          <cell r="DF112">
            <v>0</v>
          </cell>
          <cell r="DG112">
            <v>128617</v>
          </cell>
          <cell r="DH112">
            <v>29.428571428571427</v>
          </cell>
          <cell r="DI112">
            <v>0</v>
          </cell>
          <cell r="DJ112">
            <v>0.90800000000000003</v>
          </cell>
          <cell r="DK112">
            <v>0</v>
          </cell>
          <cell r="DL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1.0156360164</v>
          </cell>
          <cell r="DS112">
            <v>14152.151356322162</v>
          </cell>
          <cell r="DT112">
            <v>0</v>
          </cell>
          <cell r="DU112">
            <v>14152.151356322162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3101.6629479452004</v>
          </cell>
          <cell r="EB112">
            <v>3101.6628999999998</v>
          </cell>
          <cell r="EC112">
            <v>0</v>
          </cell>
          <cell r="ED112">
            <v>0</v>
          </cell>
          <cell r="EE112">
            <v>3101.6628999999998</v>
          </cell>
          <cell r="EF112">
            <v>3101.6628999999998</v>
          </cell>
          <cell r="EG112">
            <v>0</v>
          </cell>
          <cell r="EI112">
            <v>0</v>
          </cell>
          <cell r="EJ112">
            <v>0</v>
          </cell>
          <cell r="EK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145870.81425632216</v>
          </cell>
          <cell r="EQ112">
            <v>0</v>
          </cell>
          <cell r="ER112">
            <v>145870.81425632216</v>
          </cell>
          <cell r="ES112">
            <v>922353.3609875571</v>
          </cell>
          <cell r="ET112">
            <v>0</v>
          </cell>
          <cell r="EU112">
            <v>922353.3609875571</v>
          </cell>
          <cell r="EV112">
            <v>919251.69808755699</v>
          </cell>
          <cell r="EW112">
            <v>4462.3868839201796</v>
          </cell>
          <cell r="EX112">
            <v>4265</v>
          </cell>
          <cell r="EY112">
            <v>0</v>
          </cell>
          <cell r="EZ112">
            <v>878590</v>
          </cell>
          <cell r="FA112">
            <v>0</v>
          </cell>
          <cell r="FB112">
            <v>922353.3609875571</v>
          </cell>
          <cell r="FC112">
            <v>899663.58556776145</v>
          </cell>
          <cell r="FD112">
            <v>0</v>
          </cell>
          <cell r="FE112">
            <v>922353.3609875571</v>
          </cell>
        </row>
        <row r="113">
          <cell r="A113">
            <v>2174</v>
          </cell>
          <cell r="B113">
            <v>8812174</v>
          </cell>
          <cell r="E113" t="str">
            <v>Feering Church of England Primary School</v>
          </cell>
          <cell r="F113" t="str">
            <v>P</v>
          </cell>
          <cell r="G113" t="str">
            <v/>
          </cell>
          <cell r="H113" t="str">
            <v/>
          </cell>
          <cell r="I113" t="str">
            <v>Y</v>
          </cell>
          <cell r="K113">
            <v>2174</v>
          </cell>
          <cell r="L113">
            <v>145727</v>
          </cell>
          <cell r="O113">
            <v>7</v>
          </cell>
          <cell r="P113">
            <v>0</v>
          </cell>
          <cell r="Q113">
            <v>0</v>
          </cell>
          <cell r="S113">
            <v>23</v>
          </cell>
          <cell r="T113">
            <v>117</v>
          </cell>
          <cell r="V113">
            <v>140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140</v>
          </cell>
          <cell r="AF113">
            <v>442134</v>
          </cell>
          <cell r="AG113">
            <v>0</v>
          </cell>
          <cell r="AH113">
            <v>0</v>
          </cell>
          <cell r="AI113">
            <v>0</v>
          </cell>
          <cell r="AJ113">
            <v>442134</v>
          </cell>
          <cell r="AK113">
            <v>9.0000000000000018</v>
          </cell>
          <cell r="AL113">
            <v>4230.0000000000009</v>
          </cell>
          <cell r="AM113">
            <v>0</v>
          </cell>
          <cell r="AN113">
            <v>0</v>
          </cell>
          <cell r="AO113">
            <v>4230.0000000000009</v>
          </cell>
          <cell r="AP113">
            <v>9.9999999999999964</v>
          </cell>
          <cell r="AQ113">
            <v>5899.9999999999982</v>
          </cell>
          <cell r="AR113">
            <v>0</v>
          </cell>
          <cell r="AS113">
            <v>0</v>
          </cell>
          <cell r="AT113">
            <v>5899.9999999999982</v>
          </cell>
          <cell r="AU113">
            <v>140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10130</v>
          </cell>
          <cell r="CA113">
            <v>0</v>
          </cell>
          <cell r="CB113">
            <v>10130</v>
          </cell>
          <cell r="CC113">
            <v>27.758620689655174</v>
          </cell>
          <cell r="CD113">
            <v>31367.241379310348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31367.241379310348</v>
          </cell>
          <cell r="CR113">
            <v>9.60000000000006</v>
          </cell>
          <cell r="CS113">
            <v>8880.0000000000564</v>
          </cell>
          <cell r="CT113">
            <v>0</v>
          </cell>
          <cell r="CU113">
            <v>0</v>
          </cell>
          <cell r="CV113">
            <v>8880.0000000000564</v>
          </cell>
          <cell r="CW113">
            <v>1.196581196581197</v>
          </cell>
          <cell r="CX113">
            <v>676.06837606837632</v>
          </cell>
          <cell r="CY113">
            <v>0</v>
          </cell>
          <cell r="CZ113">
            <v>0</v>
          </cell>
          <cell r="DA113">
            <v>676.06837606837632</v>
          </cell>
          <cell r="DB113">
            <v>493187.30975537881</v>
          </cell>
          <cell r="DC113">
            <v>0</v>
          </cell>
          <cell r="DD113">
            <v>493187.30975537881</v>
          </cell>
          <cell r="DE113">
            <v>128617</v>
          </cell>
          <cell r="DF113">
            <v>0</v>
          </cell>
          <cell r="DG113">
            <v>128617</v>
          </cell>
          <cell r="DH113">
            <v>20</v>
          </cell>
          <cell r="DI113">
            <v>0.13084112149532701</v>
          </cell>
          <cell r="DJ113">
            <v>1.1930000000000001</v>
          </cell>
          <cell r="DK113">
            <v>0</v>
          </cell>
          <cell r="DL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1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16320</v>
          </cell>
          <cell r="EB113">
            <v>16320</v>
          </cell>
          <cell r="EC113">
            <v>0</v>
          </cell>
          <cell r="ED113">
            <v>0</v>
          </cell>
          <cell r="EE113">
            <v>16320</v>
          </cell>
          <cell r="EF113">
            <v>16320</v>
          </cell>
          <cell r="EG113">
            <v>0</v>
          </cell>
          <cell r="EI113">
            <v>0</v>
          </cell>
          <cell r="EJ113">
            <v>0</v>
          </cell>
          <cell r="EK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144937</v>
          </cell>
          <cell r="EQ113">
            <v>0</v>
          </cell>
          <cell r="ER113">
            <v>144937</v>
          </cell>
          <cell r="ES113">
            <v>638124.30975537887</v>
          </cell>
          <cell r="ET113">
            <v>0</v>
          </cell>
          <cell r="EU113">
            <v>638124.30975537887</v>
          </cell>
          <cell r="EV113">
            <v>621804.30975537887</v>
          </cell>
          <cell r="EW113">
            <v>4441.4593553955638</v>
          </cell>
          <cell r="EX113">
            <v>4265</v>
          </cell>
          <cell r="EY113">
            <v>0</v>
          </cell>
          <cell r="EZ113">
            <v>597100</v>
          </cell>
          <cell r="FA113">
            <v>0</v>
          </cell>
          <cell r="FB113">
            <v>638124.30975537887</v>
          </cell>
          <cell r="FC113">
            <v>644616.39706318569</v>
          </cell>
          <cell r="FD113">
            <v>6492.0873078068253</v>
          </cell>
          <cell r="FE113">
            <v>644616.39706318569</v>
          </cell>
        </row>
        <row r="114">
          <cell r="A114">
            <v>2178</v>
          </cell>
          <cell r="B114">
            <v>8812178</v>
          </cell>
          <cell r="E114" t="str">
            <v>Felmore Primary School</v>
          </cell>
          <cell r="F114" t="str">
            <v>P</v>
          </cell>
          <cell r="G114" t="str">
            <v/>
          </cell>
          <cell r="H114" t="str">
            <v/>
          </cell>
          <cell r="I114" t="str">
            <v>Y</v>
          </cell>
          <cell r="K114">
            <v>2178</v>
          </cell>
          <cell r="L114">
            <v>146142</v>
          </cell>
          <cell r="O114">
            <v>7</v>
          </cell>
          <cell r="P114">
            <v>0</v>
          </cell>
          <cell r="Q114">
            <v>0</v>
          </cell>
          <cell r="S114">
            <v>52</v>
          </cell>
          <cell r="T114">
            <v>353</v>
          </cell>
          <cell r="V114">
            <v>405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405</v>
          </cell>
          <cell r="AF114">
            <v>1279030.5</v>
          </cell>
          <cell r="AG114">
            <v>0</v>
          </cell>
          <cell r="AH114">
            <v>0</v>
          </cell>
          <cell r="AI114">
            <v>0</v>
          </cell>
          <cell r="AJ114">
            <v>1279030.5</v>
          </cell>
          <cell r="AK114">
            <v>139.00000000000006</v>
          </cell>
          <cell r="AL114">
            <v>65330.000000000029</v>
          </cell>
          <cell r="AM114">
            <v>0</v>
          </cell>
          <cell r="AN114">
            <v>0</v>
          </cell>
          <cell r="AO114">
            <v>65330.000000000029</v>
          </cell>
          <cell r="AP114">
            <v>147.99999999999994</v>
          </cell>
          <cell r="AQ114">
            <v>87319.999999999971</v>
          </cell>
          <cell r="AR114">
            <v>0</v>
          </cell>
          <cell r="AS114">
            <v>0</v>
          </cell>
          <cell r="AT114">
            <v>87319.999999999971</v>
          </cell>
          <cell r="AU114">
            <v>88.217821782178291</v>
          </cell>
          <cell r="AV114">
            <v>0</v>
          </cell>
          <cell r="AW114">
            <v>11.027227722772267</v>
          </cell>
          <cell r="AX114">
            <v>2425.9900990098986</v>
          </cell>
          <cell r="AY114">
            <v>116.28712871287124</v>
          </cell>
          <cell r="AZ114">
            <v>31397.524752475234</v>
          </cell>
          <cell r="BA114">
            <v>66.163366336633516</v>
          </cell>
          <cell r="BB114">
            <v>27788.613861386075</v>
          </cell>
          <cell r="BC114">
            <v>43.106435643564183</v>
          </cell>
          <cell r="BD114">
            <v>19828.960396039525</v>
          </cell>
          <cell r="BE114">
            <v>65.160891089108958</v>
          </cell>
          <cell r="BF114">
            <v>31928.836633663388</v>
          </cell>
          <cell r="BG114">
            <v>15.037128712871276</v>
          </cell>
          <cell r="BH114">
            <v>9623.762376237617</v>
          </cell>
          <cell r="BI114">
            <v>122993.68811881174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122993.68811881174</v>
          </cell>
          <cell r="BZ114">
            <v>275643.68811881175</v>
          </cell>
          <cell r="CA114">
            <v>0</v>
          </cell>
          <cell r="CB114">
            <v>275643.68811881175</v>
          </cell>
          <cell r="CC114">
            <v>97.249240121580542</v>
          </cell>
          <cell r="CD114">
            <v>109891.64133738601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109891.64133738601</v>
          </cell>
          <cell r="CR114">
            <v>0.76188118811882077</v>
          </cell>
          <cell r="CS114">
            <v>704.74009900990927</v>
          </cell>
          <cell r="CT114">
            <v>0</v>
          </cell>
          <cell r="CU114">
            <v>0</v>
          </cell>
          <cell r="CV114">
            <v>704.74009900990927</v>
          </cell>
          <cell r="CW114">
            <v>18.409090909090928</v>
          </cell>
          <cell r="CX114">
            <v>10401.136363636375</v>
          </cell>
          <cell r="CY114">
            <v>0</v>
          </cell>
          <cell r="CZ114">
            <v>0</v>
          </cell>
          <cell r="DA114">
            <v>10401.136363636375</v>
          </cell>
          <cell r="DB114">
            <v>1675671.7059188441</v>
          </cell>
          <cell r="DC114">
            <v>0</v>
          </cell>
          <cell r="DD114">
            <v>1675671.7059188441</v>
          </cell>
          <cell r="DE114">
            <v>128617</v>
          </cell>
          <cell r="DF114">
            <v>0</v>
          </cell>
          <cell r="DG114">
            <v>128617</v>
          </cell>
          <cell r="DH114">
            <v>57.857142857142854</v>
          </cell>
          <cell r="DI114">
            <v>0</v>
          </cell>
          <cell r="DJ114">
            <v>0.97699999999999998</v>
          </cell>
          <cell r="DK114">
            <v>0</v>
          </cell>
          <cell r="DL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1.0156360164</v>
          </cell>
          <cell r="DS114">
            <v>28211.887796081839</v>
          </cell>
          <cell r="DT114">
            <v>0</v>
          </cell>
          <cell r="DU114">
            <v>28211.887796081839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12146.4</v>
          </cell>
          <cell r="EB114">
            <v>12146.4</v>
          </cell>
          <cell r="EC114">
            <v>0</v>
          </cell>
          <cell r="ED114">
            <v>0</v>
          </cell>
          <cell r="EE114">
            <v>12146.4</v>
          </cell>
          <cell r="EF114">
            <v>12146.4</v>
          </cell>
          <cell r="EG114">
            <v>0</v>
          </cell>
          <cell r="EI114">
            <v>0</v>
          </cell>
          <cell r="EJ114">
            <v>0</v>
          </cell>
          <cell r="EK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168975.28779608183</v>
          </cell>
          <cell r="EQ114">
            <v>0</v>
          </cell>
          <cell r="ER114">
            <v>168975.28779608183</v>
          </cell>
          <cell r="ES114">
            <v>1844646.9937149258</v>
          </cell>
          <cell r="ET114">
            <v>0</v>
          </cell>
          <cell r="EU114">
            <v>1844646.9937149258</v>
          </cell>
          <cell r="EV114">
            <v>1832500.5937149259</v>
          </cell>
          <cell r="EW114">
            <v>4524.6928239874715</v>
          </cell>
          <cell r="EX114">
            <v>4265</v>
          </cell>
          <cell r="EY114">
            <v>0</v>
          </cell>
          <cell r="EZ114">
            <v>1727325</v>
          </cell>
          <cell r="FA114">
            <v>0</v>
          </cell>
          <cell r="FB114">
            <v>1844646.9937149258</v>
          </cell>
          <cell r="FC114">
            <v>1766724.0595601453</v>
          </cell>
          <cell r="FD114">
            <v>0</v>
          </cell>
          <cell r="FE114">
            <v>1844646.9937149258</v>
          </cell>
        </row>
        <row r="115">
          <cell r="A115">
            <v>2510</v>
          </cell>
          <cell r="B115">
            <v>8812510</v>
          </cell>
          <cell r="C115">
            <v>2266</v>
          </cell>
          <cell r="D115" t="str">
            <v>RB052266</v>
          </cell>
          <cell r="E115" t="str">
            <v>Felsted Primary School</v>
          </cell>
          <cell r="F115" t="str">
            <v>P</v>
          </cell>
          <cell r="G115" t="str">
            <v>Y</v>
          </cell>
          <cell r="H115">
            <v>10010355</v>
          </cell>
          <cell r="I115" t="str">
            <v/>
          </cell>
          <cell r="K115">
            <v>2510</v>
          </cell>
          <cell r="L115">
            <v>114875</v>
          </cell>
          <cell r="O115">
            <v>7</v>
          </cell>
          <cell r="P115">
            <v>0</v>
          </cell>
          <cell r="Q115">
            <v>0</v>
          </cell>
          <cell r="S115">
            <v>28</v>
          </cell>
          <cell r="T115">
            <v>203</v>
          </cell>
          <cell r="V115">
            <v>231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231</v>
          </cell>
          <cell r="AF115">
            <v>729521.1</v>
          </cell>
          <cell r="AG115">
            <v>0</v>
          </cell>
          <cell r="AH115">
            <v>0</v>
          </cell>
          <cell r="AI115">
            <v>0</v>
          </cell>
          <cell r="AJ115">
            <v>729521.1</v>
          </cell>
          <cell r="AK115">
            <v>20.000000000000007</v>
          </cell>
          <cell r="AL115">
            <v>9400.0000000000036</v>
          </cell>
          <cell r="AM115">
            <v>0</v>
          </cell>
          <cell r="AN115">
            <v>0</v>
          </cell>
          <cell r="AO115">
            <v>9400.0000000000036</v>
          </cell>
          <cell r="AP115">
            <v>20.999999999999996</v>
          </cell>
          <cell r="AQ115">
            <v>12389.999999999998</v>
          </cell>
          <cell r="AR115">
            <v>0</v>
          </cell>
          <cell r="AS115">
            <v>0</v>
          </cell>
          <cell r="AT115">
            <v>12389.999999999998</v>
          </cell>
          <cell r="AU115">
            <v>228</v>
          </cell>
          <cell r="AV115">
            <v>0</v>
          </cell>
          <cell r="AW115">
            <v>1.0000000000000002</v>
          </cell>
          <cell r="AX115">
            <v>220.00000000000006</v>
          </cell>
          <cell r="AY115">
            <v>0</v>
          </cell>
          <cell r="AZ115">
            <v>0</v>
          </cell>
          <cell r="BA115">
            <v>1.0000000000000002</v>
          </cell>
          <cell r="BB115">
            <v>420.00000000000011</v>
          </cell>
          <cell r="BC115">
            <v>1.0000000000000002</v>
          </cell>
          <cell r="BD115">
            <v>460.00000000000011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1100.0000000000005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1100.0000000000005</v>
          </cell>
          <cell r="BZ115">
            <v>22890</v>
          </cell>
          <cell r="CA115">
            <v>0</v>
          </cell>
          <cell r="CB115">
            <v>22890</v>
          </cell>
          <cell r="CC115">
            <v>59.84455958549222</v>
          </cell>
          <cell r="CD115">
            <v>67624.352331606206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67624.352331606206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820035.45233160618</v>
          </cell>
          <cell r="DC115">
            <v>0</v>
          </cell>
          <cell r="DD115">
            <v>820035.45233160618</v>
          </cell>
          <cell r="DE115">
            <v>128617</v>
          </cell>
          <cell r="DF115">
            <v>0</v>
          </cell>
          <cell r="DG115">
            <v>128617</v>
          </cell>
          <cell r="DH115">
            <v>33</v>
          </cell>
          <cell r="DI115">
            <v>0</v>
          </cell>
          <cell r="DJ115">
            <v>2.0459999999999998</v>
          </cell>
          <cell r="DK115">
            <v>0</v>
          </cell>
          <cell r="DL115">
            <v>1</v>
          </cell>
          <cell r="DO115">
            <v>0</v>
          </cell>
          <cell r="DP115">
            <v>0</v>
          </cell>
          <cell r="DQ115">
            <v>0</v>
          </cell>
          <cell r="DR115">
            <v>1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20583.75</v>
          </cell>
          <cell r="EB115">
            <v>20913.75</v>
          </cell>
          <cell r="EC115">
            <v>0</v>
          </cell>
          <cell r="ED115">
            <v>0</v>
          </cell>
          <cell r="EE115">
            <v>20913.75</v>
          </cell>
          <cell r="EF115">
            <v>20913.75</v>
          </cell>
          <cell r="EG115">
            <v>0</v>
          </cell>
          <cell r="EI115">
            <v>0</v>
          </cell>
          <cell r="EJ115">
            <v>0</v>
          </cell>
          <cell r="EK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149530.75</v>
          </cell>
          <cell r="EQ115">
            <v>0</v>
          </cell>
          <cell r="ER115">
            <v>149530.75</v>
          </cell>
          <cell r="ES115">
            <v>969566.20233160618</v>
          </cell>
          <cell r="ET115">
            <v>0</v>
          </cell>
          <cell r="EU115">
            <v>969566.20233160618</v>
          </cell>
          <cell r="EV115">
            <v>948652.45233160618</v>
          </cell>
          <cell r="EW115">
            <v>4106.7205728640956</v>
          </cell>
          <cell r="EX115">
            <v>4265</v>
          </cell>
          <cell r="EY115">
            <v>158.27942713590437</v>
          </cell>
          <cell r="EZ115">
            <v>985215</v>
          </cell>
          <cell r="FA115">
            <v>36562.547668393818</v>
          </cell>
          <cell r="FB115">
            <v>1006128.75</v>
          </cell>
          <cell r="FC115">
            <v>1006406.0278136882</v>
          </cell>
          <cell r="FD115">
            <v>277.2778136881534</v>
          </cell>
          <cell r="FE115">
            <v>1006406.0278136882</v>
          </cell>
        </row>
        <row r="116">
          <cell r="A116">
            <v>3208</v>
          </cell>
          <cell r="B116">
            <v>8813208</v>
          </cell>
          <cell r="E116" t="str">
            <v>Finchingfield St John the Baptist CofE Primary Academy</v>
          </cell>
          <cell r="F116" t="str">
            <v>P</v>
          </cell>
          <cell r="G116" t="str">
            <v/>
          </cell>
          <cell r="H116" t="str">
            <v/>
          </cell>
          <cell r="I116" t="str">
            <v>Y</v>
          </cell>
          <cell r="K116">
            <v>3208</v>
          </cell>
          <cell r="L116">
            <v>147817</v>
          </cell>
          <cell r="O116">
            <v>7</v>
          </cell>
          <cell r="P116">
            <v>0</v>
          </cell>
          <cell r="Q116">
            <v>0</v>
          </cell>
          <cell r="S116">
            <v>4</v>
          </cell>
          <cell r="T116">
            <v>53</v>
          </cell>
          <cell r="V116">
            <v>57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57</v>
          </cell>
          <cell r="AF116">
            <v>180011.69999999998</v>
          </cell>
          <cell r="AG116">
            <v>0</v>
          </cell>
          <cell r="AH116">
            <v>0</v>
          </cell>
          <cell r="AI116">
            <v>0</v>
          </cell>
          <cell r="AJ116">
            <v>180011.69999999998</v>
          </cell>
          <cell r="AK116">
            <v>2.9999999999999987</v>
          </cell>
          <cell r="AL116">
            <v>1409.9999999999993</v>
          </cell>
          <cell r="AM116">
            <v>0</v>
          </cell>
          <cell r="AN116">
            <v>0</v>
          </cell>
          <cell r="AO116">
            <v>1409.9999999999993</v>
          </cell>
          <cell r="AP116">
            <v>4.9999999999999982</v>
          </cell>
          <cell r="AQ116">
            <v>2949.9999999999991</v>
          </cell>
          <cell r="AR116">
            <v>0</v>
          </cell>
          <cell r="AS116">
            <v>0</v>
          </cell>
          <cell r="AT116">
            <v>2949.9999999999991</v>
          </cell>
          <cell r="AU116">
            <v>57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4359.9999999999982</v>
          </cell>
          <cell r="CA116">
            <v>0</v>
          </cell>
          <cell r="CB116">
            <v>4359.9999999999982</v>
          </cell>
          <cell r="CC116">
            <v>8.90625</v>
          </cell>
          <cell r="CD116">
            <v>10064.0625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10064.0625</v>
          </cell>
          <cell r="CR116">
            <v>5.5799999999999859</v>
          </cell>
          <cell r="CS116">
            <v>5161.4999999999873</v>
          </cell>
          <cell r="CT116">
            <v>0</v>
          </cell>
          <cell r="CU116">
            <v>0</v>
          </cell>
          <cell r="CV116">
            <v>5161.4999999999873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199597.26249999998</v>
          </cell>
          <cell r="DC116">
            <v>0</v>
          </cell>
          <cell r="DD116">
            <v>199597.26249999998</v>
          </cell>
          <cell r="DE116">
            <v>128617</v>
          </cell>
          <cell r="DF116">
            <v>0</v>
          </cell>
          <cell r="DG116">
            <v>128617</v>
          </cell>
          <cell r="DH116">
            <v>8.1428571428571423</v>
          </cell>
          <cell r="DI116">
            <v>1</v>
          </cell>
          <cell r="DJ116">
            <v>2.177</v>
          </cell>
          <cell r="DK116">
            <v>0</v>
          </cell>
          <cell r="DL116">
            <v>1</v>
          </cell>
          <cell r="DO116">
            <v>55000</v>
          </cell>
          <cell r="DP116">
            <v>0</v>
          </cell>
          <cell r="DQ116">
            <v>55000</v>
          </cell>
          <cell r="DR116">
            <v>1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10802</v>
          </cell>
          <cell r="EB116">
            <v>10802</v>
          </cell>
          <cell r="EC116">
            <v>0</v>
          </cell>
          <cell r="ED116">
            <v>0</v>
          </cell>
          <cell r="EE116">
            <v>10802</v>
          </cell>
          <cell r="EF116">
            <v>10802</v>
          </cell>
          <cell r="EG116">
            <v>0</v>
          </cell>
          <cell r="EI116">
            <v>0</v>
          </cell>
          <cell r="EJ116">
            <v>0</v>
          </cell>
          <cell r="EK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194419</v>
          </cell>
          <cell r="EQ116">
            <v>0</v>
          </cell>
          <cell r="ER116">
            <v>194419</v>
          </cell>
          <cell r="ES116">
            <v>394016.26249999995</v>
          </cell>
          <cell r="ET116">
            <v>0</v>
          </cell>
          <cell r="EU116">
            <v>394016.26249999995</v>
          </cell>
          <cell r="EV116">
            <v>383214.26249999995</v>
          </cell>
          <cell r="EW116">
            <v>6723.0572368421044</v>
          </cell>
          <cell r="EX116">
            <v>4265</v>
          </cell>
          <cell r="EY116">
            <v>0</v>
          </cell>
          <cell r="EZ116">
            <v>243105</v>
          </cell>
          <cell r="FA116">
            <v>0</v>
          </cell>
          <cell r="FB116">
            <v>394016.26249999995</v>
          </cell>
          <cell r="FC116">
            <v>376967.91434015793</v>
          </cell>
          <cell r="FD116">
            <v>0</v>
          </cell>
          <cell r="FE116">
            <v>394016.26249999995</v>
          </cell>
        </row>
        <row r="117">
          <cell r="A117">
            <v>3310</v>
          </cell>
          <cell r="B117">
            <v>8813310</v>
          </cell>
          <cell r="C117">
            <v>2282</v>
          </cell>
          <cell r="D117" t="str">
            <v>RB052282</v>
          </cell>
          <cell r="E117" t="str">
            <v>Fingringhoe Church of England Voluntary Aided Primary School</v>
          </cell>
          <cell r="F117" t="str">
            <v>P</v>
          </cell>
          <cell r="G117" t="str">
            <v>Y</v>
          </cell>
          <cell r="H117">
            <v>10010530</v>
          </cell>
          <cell r="I117" t="str">
            <v/>
          </cell>
          <cell r="K117">
            <v>3310</v>
          </cell>
          <cell r="L117">
            <v>115139</v>
          </cell>
          <cell r="O117">
            <v>7</v>
          </cell>
          <cell r="P117">
            <v>0</v>
          </cell>
          <cell r="Q117">
            <v>0</v>
          </cell>
          <cell r="S117">
            <v>15</v>
          </cell>
          <cell r="T117">
            <v>78</v>
          </cell>
          <cell r="V117">
            <v>93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93</v>
          </cell>
          <cell r="AF117">
            <v>293703.3</v>
          </cell>
          <cell r="AG117">
            <v>0</v>
          </cell>
          <cell r="AH117">
            <v>0</v>
          </cell>
          <cell r="AI117">
            <v>0</v>
          </cell>
          <cell r="AJ117">
            <v>293703.3</v>
          </cell>
          <cell r="AK117">
            <v>20.999999999999979</v>
          </cell>
          <cell r="AL117">
            <v>9869.9999999999891</v>
          </cell>
          <cell r="AM117">
            <v>0</v>
          </cell>
          <cell r="AN117">
            <v>0</v>
          </cell>
          <cell r="AO117">
            <v>9869.9999999999891</v>
          </cell>
          <cell r="AP117">
            <v>22.999999999999979</v>
          </cell>
          <cell r="AQ117">
            <v>13569.999999999987</v>
          </cell>
          <cell r="AR117">
            <v>0</v>
          </cell>
          <cell r="AS117">
            <v>0</v>
          </cell>
          <cell r="AT117">
            <v>13569.999999999987</v>
          </cell>
          <cell r="AU117">
            <v>60.000000000000028</v>
          </cell>
          <cell r="AV117">
            <v>0</v>
          </cell>
          <cell r="AW117">
            <v>11.999999999999988</v>
          </cell>
          <cell r="AX117">
            <v>2639.9999999999973</v>
          </cell>
          <cell r="AY117">
            <v>15.999999999999984</v>
          </cell>
          <cell r="AZ117">
            <v>4319.9999999999955</v>
          </cell>
          <cell r="BA117">
            <v>2.9999999999999969</v>
          </cell>
          <cell r="BB117">
            <v>1259.9999999999986</v>
          </cell>
          <cell r="BC117">
            <v>0</v>
          </cell>
          <cell r="BD117">
            <v>0</v>
          </cell>
          <cell r="BE117">
            <v>1.999999999999998</v>
          </cell>
          <cell r="BF117">
            <v>979.99999999999898</v>
          </cell>
          <cell r="BG117">
            <v>0</v>
          </cell>
          <cell r="BH117">
            <v>0</v>
          </cell>
          <cell r="BI117">
            <v>9199.9999999999891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9199.9999999999891</v>
          </cell>
          <cell r="BZ117">
            <v>32639.999999999967</v>
          </cell>
          <cell r="CA117">
            <v>0</v>
          </cell>
          <cell r="CB117">
            <v>32639.999999999967</v>
          </cell>
          <cell r="CC117">
            <v>26.737499999999997</v>
          </cell>
          <cell r="CD117">
            <v>30213.374999999996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30213.374999999996</v>
          </cell>
          <cell r="CR117">
            <v>0.42000000000000348</v>
          </cell>
          <cell r="CS117">
            <v>388.50000000000324</v>
          </cell>
          <cell r="CT117">
            <v>0</v>
          </cell>
          <cell r="CU117">
            <v>0</v>
          </cell>
          <cell r="CV117">
            <v>388.50000000000324</v>
          </cell>
          <cell r="CW117">
            <v>3.5769230769230802</v>
          </cell>
          <cell r="CX117">
            <v>2020.9615384615404</v>
          </cell>
          <cell r="CY117">
            <v>0</v>
          </cell>
          <cell r="CZ117">
            <v>0</v>
          </cell>
          <cell r="DA117">
            <v>2020.9615384615404</v>
          </cell>
          <cell r="DB117">
            <v>358966.13653846155</v>
          </cell>
          <cell r="DC117">
            <v>0</v>
          </cell>
          <cell r="DD117">
            <v>358966.13653846155</v>
          </cell>
          <cell r="DE117">
            <v>128617</v>
          </cell>
          <cell r="DF117">
            <v>0</v>
          </cell>
          <cell r="DG117">
            <v>128617</v>
          </cell>
          <cell r="DH117">
            <v>13.285714285714286</v>
          </cell>
          <cell r="DI117">
            <v>0.7583444592790386</v>
          </cell>
          <cell r="DJ117">
            <v>1.7709999999999999</v>
          </cell>
          <cell r="DK117">
            <v>0</v>
          </cell>
          <cell r="DL117">
            <v>0.42749999999999966</v>
          </cell>
          <cell r="DO117">
            <v>17830.574098798381</v>
          </cell>
          <cell r="DP117">
            <v>0</v>
          </cell>
          <cell r="DQ117">
            <v>17830.574098798381</v>
          </cell>
          <cell r="DR117">
            <v>1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1013.76</v>
          </cell>
          <cell r="EB117">
            <v>1029.5999999999999</v>
          </cell>
          <cell r="EC117">
            <v>0</v>
          </cell>
          <cell r="ED117">
            <v>0</v>
          </cell>
          <cell r="EE117">
            <v>1029.5999999999999</v>
          </cell>
          <cell r="EF117">
            <v>1029.5999999999999</v>
          </cell>
          <cell r="EG117">
            <v>0</v>
          </cell>
          <cell r="EI117">
            <v>0</v>
          </cell>
          <cell r="EJ117">
            <v>0</v>
          </cell>
          <cell r="EK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147477.17409879839</v>
          </cell>
          <cell r="EQ117">
            <v>0</v>
          </cell>
          <cell r="ER117">
            <v>147477.17409879839</v>
          </cell>
          <cell r="ES117">
            <v>506443.31063725997</v>
          </cell>
          <cell r="ET117">
            <v>0</v>
          </cell>
          <cell r="EU117">
            <v>506443.31063725997</v>
          </cell>
          <cell r="EV117">
            <v>505413.71063725994</v>
          </cell>
          <cell r="EW117">
            <v>5434.5560283576333</v>
          </cell>
          <cell r="EX117">
            <v>4265</v>
          </cell>
          <cell r="EY117">
            <v>0</v>
          </cell>
          <cell r="EZ117">
            <v>396645</v>
          </cell>
          <cell r="FA117">
            <v>0</v>
          </cell>
          <cell r="FB117">
            <v>506443.31063725997</v>
          </cell>
          <cell r="FC117">
            <v>500156.11754825246</v>
          </cell>
          <cell r="FD117">
            <v>0</v>
          </cell>
          <cell r="FE117">
            <v>506443.31063725997</v>
          </cell>
        </row>
        <row r="118">
          <cell r="A118">
            <v>3832</v>
          </cell>
          <cell r="B118">
            <v>8813832</v>
          </cell>
          <cell r="E118" t="str">
            <v>The Flitch Green Academy</v>
          </cell>
          <cell r="F118" t="str">
            <v>P</v>
          </cell>
          <cell r="G118" t="str">
            <v/>
          </cell>
          <cell r="H118" t="str">
            <v/>
          </cell>
          <cell r="I118" t="str">
            <v>Y</v>
          </cell>
          <cell r="K118">
            <v>3832</v>
          </cell>
          <cell r="L118">
            <v>136441</v>
          </cell>
          <cell r="M118">
            <v>15</v>
          </cell>
          <cell r="O118">
            <v>7</v>
          </cell>
          <cell r="P118">
            <v>0</v>
          </cell>
          <cell r="Q118">
            <v>0</v>
          </cell>
          <cell r="S118">
            <v>49.75</v>
          </cell>
          <cell r="T118">
            <v>223</v>
          </cell>
          <cell r="V118">
            <v>272.75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272.75</v>
          </cell>
          <cell r="AF118">
            <v>861371.77500000002</v>
          </cell>
          <cell r="AG118">
            <v>0</v>
          </cell>
          <cell r="AH118">
            <v>0</v>
          </cell>
          <cell r="AI118">
            <v>0</v>
          </cell>
          <cell r="AJ118">
            <v>861371.77500000002</v>
          </cell>
          <cell r="AK118">
            <v>30.994318181818279</v>
          </cell>
          <cell r="AL118">
            <v>14567.329545454591</v>
          </cell>
          <cell r="AM118">
            <v>0</v>
          </cell>
          <cell r="AN118">
            <v>0</v>
          </cell>
          <cell r="AO118">
            <v>14567.329545454591</v>
          </cell>
          <cell r="AP118">
            <v>30.994318181818279</v>
          </cell>
          <cell r="AQ118">
            <v>18286.647727272786</v>
          </cell>
          <cell r="AR118">
            <v>0</v>
          </cell>
          <cell r="AS118">
            <v>0</v>
          </cell>
          <cell r="AT118">
            <v>18286.647727272786</v>
          </cell>
          <cell r="AU118">
            <v>271.71685606060601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1.0331439393939401</v>
          </cell>
          <cell r="BB118">
            <v>433.92045454545485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433.92045454545485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433.92045454545485</v>
          </cell>
          <cell r="BZ118">
            <v>33287.897727272837</v>
          </cell>
          <cell r="CA118">
            <v>0</v>
          </cell>
          <cell r="CB118">
            <v>33287.897727272837</v>
          </cell>
          <cell r="CC118">
            <v>53.847639484978536</v>
          </cell>
          <cell r="CD118">
            <v>60847.832618025743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60847.832618025743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1.2230941704035887</v>
          </cell>
          <cell r="CX118">
            <v>691.04820627802758</v>
          </cell>
          <cell r="CY118">
            <v>0</v>
          </cell>
          <cell r="CZ118">
            <v>0</v>
          </cell>
          <cell r="DA118">
            <v>691.04820627802758</v>
          </cell>
          <cell r="DB118">
            <v>956198.55355157657</v>
          </cell>
          <cell r="DC118">
            <v>0</v>
          </cell>
          <cell r="DD118">
            <v>956198.55355157657</v>
          </cell>
          <cell r="DE118">
            <v>128617</v>
          </cell>
          <cell r="DF118">
            <v>0</v>
          </cell>
          <cell r="DG118">
            <v>128617</v>
          </cell>
          <cell r="DH118">
            <v>38.964285714285715</v>
          </cell>
          <cell r="DI118">
            <v>0</v>
          </cell>
          <cell r="DJ118">
            <v>2.008</v>
          </cell>
          <cell r="DK118">
            <v>0</v>
          </cell>
          <cell r="DL118">
            <v>1</v>
          </cell>
          <cell r="DO118">
            <v>0</v>
          </cell>
          <cell r="DP118">
            <v>0</v>
          </cell>
          <cell r="DQ118">
            <v>0</v>
          </cell>
          <cell r="DR118">
            <v>1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8134.5</v>
          </cell>
          <cell r="EB118">
            <v>8134.5</v>
          </cell>
          <cell r="EC118">
            <v>0</v>
          </cell>
          <cell r="ED118">
            <v>0</v>
          </cell>
          <cell r="EE118">
            <v>8134.5</v>
          </cell>
          <cell r="EF118">
            <v>8134.5</v>
          </cell>
          <cell r="EG118">
            <v>0</v>
          </cell>
          <cell r="EI118">
            <v>0</v>
          </cell>
          <cell r="EJ118">
            <v>0</v>
          </cell>
          <cell r="EK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136751.5</v>
          </cell>
          <cell r="EQ118">
            <v>0</v>
          </cell>
          <cell r="ER118">
            <v>136751.5</v>
          </cell>
          <cell r="ES118">
            <v>1092950.0535515766</v>
          </cell>
          <cell r="ET118">
            <v>0</v>
          </cell>
          <cell r="EU118">
            <v>1092950.0535515766</v>
          </cell>
          <cell r="EV118">
            <v>1084815.5535515766</v>
          </cell>
          <cell r="EW118">
            <v>3977.3255858902899</v>
          </cell>
          <cell r="EX118">
            <v>4265</v>
          </cell>
          <cell r="EY118">
            <v>287.67441410971014</v>
          </cell>
          <cell r="EZ118">
            <v>1163278.75</v>
          </cell>
          <cell r="FA118">
            <v>78463.196448423434</v>
          </cell>
          <cell r="FB118">
            <v>1171413.25</v>
          </cell>
          <cell r="FC118">
            <v>1149548.4656617416</v>
          </cell>
          <cell r="FD118">
            <v>0</v>
          </cell>
          <cell r="FE118">
            <v>1171413.25</v>
          </cell>
        </row>
        <row r="119">
          <cell r="A119">
            <v>3218</v>
          </cell>
          <cell r="B119">
            <v>8813218</v>
          </cell>
          <cell r="E119" t="str">
            <v>Ford End Church of England Primary School</v>
          </cell>
          <cell r="F119" t="str">
            <v>P</v>
          </cell>
          <cell r="G119" t="str">
            <v/>
          </cell>
          <cell r="H119">
            <v>10026588</v>
          </cell>
          <cell r="I119" t="str">
            <v>Y</v>
          </cell>
          <cell r="K119">
            <v>3218</v>
          </cell>
          <cell r="L119">
            <v>148210</v>
          </cell>
          <cell r="O119">
            <v>7</v>
          </cell>
          <cell r="P119">
            <v>0</v>
          </cell>
          <cell r="Q119">
            <v>0</v>
          </cell>
          <cell r="S119">
            <v>4</v>
          </cell>
          <cell r="T119">
            <v>62</v>
          </cell>
          <cell r="V119">
            <v>66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66</v>
          </cell>
          <cell r="AF119">
            <v>208434.6</v>
          </cell>
          <cell r="AG119">
            <v>0</v>
          </cell>
          <cell r="AH119">
            <v>0</v>
          </cell>
          <cell r="AI119">
            <v>0</v>
          </cell>
          <cell r="AJ119">
            <v>208434.6</v>
          </cell>
          <cell r="AK119">
            <v>12.000000000000011</v>
          </cell>
          <cell r="AL119">
            <v>5640.0000000000055</v>
          </cell>
          <cell r="AM119">
            <v>0</v>
          </cell>
          <cell r="AN119">
            <v>0</v>
          </cell>
          <cell r="AO119">
            <v>5640.0000000000055</v>
          </cell>
          <cell r="AP119">
            <v>12.000000000000011</v>
          </cell>
          <cell r="AQ119">
            <v>7080.0000000000064</v>
          </cell>
          <cell r="AR119">
            <v>0</v>
          </cell>
          <cell r="AS119">
            <v>0</v>
          </cell>
          <cell r="AT119">
            <v>7080.0000000000064</v>
          </cell>
          <cell r="AU119">
            <v>66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12720.000000000011</v>
          </cell>
          <cell r="CA119">
            <v>0</v>
          </cell>
          <cell r="CB119">
            <v>12720.000000000011</v>
          </cell>
          <cell r="CC119">
            <v>18.857142857142858</v>
          </cell>
          <cell r="CD119">
            <v>21308.571428571428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21308.571428571428</v>
          </cell>
          <cell r="CR119">
            <v>1.0400000000000027</v>
          </cell>
          <cell r="CS119">
            <v>962.0000000000025</v>
          </cell>
          <cell r="CT119">
            <v>0</v>
          </cell>
          <cell r="CU119">
            <v>0</v>
          </cell>
          <cell r="CV119">
            <v>962.0000000000025</v>
          </cell>
          <cell r="CW119">
            <v>2.1290322580645138</v>
          </cell>
          <cell r="CX119">
            <v>1202.9032258064503</v>
          </cell>
          <cell r="CY119">
            <v>0</v>
          </cell>
          <cell r="CZ119">
            <v>0</v>
          </cell>
          <cell r="DA119">
            <v>1202.9032258064503</v>
          </cell>
          <cell r="DB119">
            <v>244628.07465437788</v>
          </cell>
          <cell r="DC119">
            <v>0</v>
          </cell>
          <cell r="DD119">
            <v>244628.07465437788</v>
          </cell>
          <cell r="DE119">
            <v>128617</v>
          </cell>
          <cell r="DF119">
            <v>0</v>
          </cell>
          <cell r="DG119">
            <v>128617</v>
          </cell>
          <cell r="DH119">
            <v>9.4285714285714288</v>
          </cell>
          <cell r="DI119">
            <v>1</v>
          </cell>
          <cell r="DJ119">
            <v>3.0369999999999999</v>
          </cell>
          <cell r="DK119">
            <v>0</v>
          </cell>
          <cell r="DL119">
            <v>1</v>
          </cell>
          <cell r="DO119">
            <v>55000</v>
          </cell>
          <cell r="DP119">
            <v>0</v>
          </cell>
          <cell r="DQ119">
            <v>55000</v>
          </cell>
          <cell r="DR119">
            <v>1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4829.71</v>
          </cell>
          <cell r="EB119">
            <v>3851.42</v>
          </cell>
          <cell r="EC119">
            <v>0</v>
          </cell>
          <cell r="ED119">
            <v>0</v>
          </cell>
          <cell r="EE119">
            <v>3851.42</v>
          </cell>
          <cell r="EF119">
            <v>3851.42</v>
          </cell>
          <cell r="EG119">
            <v>0</v>
          </cell>
          <cell r="EI119">
            <v>0</v>
          </cell>
          <cell r="EJ119">
            <v>0</v>
          </cell>
          <cell r="EK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187468.42</v>
          </cell>
          <cell r="EQ119">
            <v>0</v>
          </cell>
          <cell r="ER119">
            <v>187468.42</v>
          </cell>
          <cell r="ES119">
            <v>432096.49465437792</v>
          </cell>
          <cell r="ET119">
            <v>0</v>
          </cell>
          <cell r="EU119">
            <v>432096.49465437792</v>
          </cell>
          <cell r="EV119">
            <v>428245.07465437788</v>
          </cell>
          <cell r="EW119">
            <v>6488.5617371875433</v>
          </cell>
          <cell r="EX119">
            <v>4265</v>
          </cell>
          <cell r="EY119">
            <v>0</v>
          </cell>
          <cell r="EZ119">
            <v>281490</v>
          </cell>
          <cell r="FA119">
            <v>0</v>
          </cell>
          <cell r="FB119">
            <v>432096.49465437792</v>
          </cell>
          <cell r="FC119">
            <v>405459.03151890152</v>
          </cell>
          <cell r="FD119">
            <v>0</v>
          </cell>
          <cell r="FE119">
            <v>432096.49465437792</v>
          </cell>
        </row>
        <row r="120">
          <cell r="A120">
            <v>3024</v>
          </cell>
          <cell r="B120">
            <v>8813024</v>
          </cell>
          <cell r="C120">
            <v>2298</v>
          </cell>
          <cell r="D120" t="str">
            <v>RB052298</v>
          </cell>
          <cell r="E120" t="str">
            <v>Fordham All Saints Church of England Voluntary Controlled Primary School</v>
          </cell>
          <cell r="F120" t="str">
            <v>P</v>
          </cell>
          <cell r="G120" t="str">
            <v>Y</v>
          </cell>
          <cell r="H120">
            <v>10041505</v>
          </cell>
          <cell r="I120" t="str">
            <v/>
          </cell>
          <cell r="K120">
            <v>3024</v>
          </cell>
          <cell r="L120">
            <v>115078</v>
          </cell>
          <cell r="O120">
            <v>7</v>
          </cell>
          <cell r="P120">
            <v>0</v>
          </cell>
          <cell r="Q120">
            <v>0</v>
          </cell>
          <cell r="S120">
            <v>12</v>
          </cell>
          <cell r="T120">
            <v>110</v>
          </cell>
          <cell r="V120">
            <v>122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122</v>
          </cell>
          <cell r="AF120">
            <v>385288.2</v>
          </cell>
          <cell r="AG120">
            <v>0</v>
          </cell>
          <cell r="AH120">
            <v>0</v>
          </cell>
          <cell r="AI120">
            <v>0</v>
          </cell>
          <cell r="AJ120">
            <v>385288.2</v>
          </cell>
          <cell r="AK120">
            <v>1</v>
          </cell>
          <cell r="AL120">
            <v>470</v>
          </cell>
          <cell r="AM120">
            <v>0</v>
          </cell>
          <cell r="AN120">
            <v>0</v>
          </cell>
          <cell r="AO120">
            <v>470</v>
          </cell>
          <cell r="AP120">
            <v>1</v>
          </cell>
          <cell r="AQ120">
            <v>590</v>
          </cell>
          <cell r="AR120">
            <v>0</v>
          </cell>
          <cell r="AS120">
            <v>0</v>
          </cell>
          <cell r="AT120">
            <v>590</v>
          </cell>
          <cell r="AU120">
            <v>117.00000000000001</v>
          </cell>
          <cell r="AV120">
            <v>0</v>
          </cell>
          <cell r="AW120">
            <v>1.9999999999999976</v>
          </cell>
          <cell r="AX120">
            <v>439.99999999999949</v>
          </cell>
          <cell r="AY120">
            <v>1.9999999999999976</v>
          </cell>
          <cell r="AZ120">
            <v>539.99999999999932</v>
          </cell>
          <cell r="BA120">
            <v>1</v>
          </cell>
          <cell r="BB120">
            <v>420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1399.9999999999989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1399.9999999999989</v>
          </cell>
          <cell r="BZ120">
            <v>2459.9999999999991</v>
          </cell>
          <cell r="CA120">
            <v>0</v>
          </cell>
          <cell r="CB120">
            <v>2459.9999999999991</v>
          </cell>
          <cell r="CC120">
            <v>24.169811320754718</v>
          </cell>
          <cell r="CD120">
            <v>27311.886792452831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27311.886792452831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2.21818181818182</v>
          </cell>
          <cell r="CX120">
            <v>1253.2727272727284</v>
          </cell>
          <cell r="CY120">
            <v>0</v>
          </cell>
          <cell r="CZ120">
            <v>0</v>
          </cell>
          <cell r="DA120">
            <v>1253.2727272727284</v>
          </cell>
          <cell r="DB120">
            <v>416313.35951972555</v>
          </cell>
          <cell r="DC120">
            <v>0</v>
          </cell>
          <cell r="DD120">
            <v>416313.35951972555</v>
          </cell>
          <cell r="DE120">
            <v>128617</v>
          </cell>
          <cell r="DF120">
            <v>0</v>
          </cell>
          <cell r="DG120">
            <v>128617</v>
          </cell>
          <cell r="DH120">
            <v>17.428571428571427</v>
          </cell>
          <cell r="DI120">
            <v>0.3711615487316422</v>
          </cell>
          <cell r="DJ120">
            <v>1.9650000000000001</v>
          </cell>
          <cell r="DK120">
            <v>0</v>
          </cell>
          <cell r="DL120">
            <v>0.9125000000000002</v>
          </cell>
          <cell r="DO120">
            <v>18627.670226969294</v>
          </cell>
          <cell r="DP120">
            <v>0</v>
          </cell>
          <cell r="DQ120">
            <v>18627.670226969294</v>
          </cell>
          <cell r="DR120">
            <v>1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15843.25</v>
          </cell>
          <cell r="EB120">
            <v>16212.62</v>
          </cell>
          <cell r="EC120">
            <v>0</v>
          </cell>
          <cell r="ED120">
            <v>0</v>
          </cell>
          <cell r="EE120">
            <v>16212.62</v>
          </cell>
          <cell r="EF120">
            <v>16212.62</v>
          </cell>
          <cell r="EG120">
            <v>0</v>
          </cell>
          <cell r="EI120">
            <v>0</v>
          </cell>
          <cell r="EJ120">
            <v>0</v>
          </cell>
          <cell r="EK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163457.29022696929</v>
          </cell>
          <cell r="EQ120">
            <v>0</v>
          </cell>
          <cell r="ER120">
            <v>163457.29022696929</v>
          </cell>
          <cell r="ES120">
            <v>579770.64974669483</v>
          </cell>
          <cell r="ET120">
            <v>0</v>
          </cell>
          <cell r="EU120">
            <v>579770.64974669483</v>
          </cell>
          <cell r="EV120">
            <v>563558.02974669484</v>
          </cell>
          <cell r="EW120">
            <v>4619.3281126778265</v>
          </cell>
          <cell r="EX120">
            <v>4265</v>
          </cell>
          <cell r="EY120">
            <v>0</v>
          </cell>
          <cell r="EZ120">
            <v>520330</v>
          </cell>
          <cell r="FA120">
            <v>0</v>
          </cell>
          <cell r="FB120">
            <v>579770.64974669483</v>
          </cell>
          <cell r="FC120">
            <v>580399.66276642238</v>
          </cell>
          <cell r="FD120">
            <v>629.013019727543</v>
          </cell>
          <cell r="FE120">
            <v>580399.66276642238</v>
          </cell>
        </row>
        <row r="121">
          <cell r="A121">
            <v>2033</v>
          </cell>
          <cell r="B121">
            <v>8812033</v>
          </cell>
          <cell r="E121" t="str">
            <v>Freshwaters Primary Academy</v>
          </cell>
          <cell r="F121" t="str">
            <v>P</v>
          </cell>
          <cell r="G121" t="str">
            <v/>
          </cell>
          <cell r="H121" t="str">
            <v/>
          </cell>
          <cell r="I121" t="str">
            <v>Y</v>
          </cell>
          <cell r="K121">
            <v>2033</v>
          </cell>
          <cell r="L121">
            <v>139398</v>
          </cell>
          <cell r="O121">
            <v>7</v>
          </cell>
          <cell r="P121">
            <v>0</v>
          </cell>
          <cell r="Q121">
            <v>0</v>
          </cell>
          <cell r="S121">
            <v>59</v>
          </cell>
          <cell r="T121">
            <v>336</v>
          </cell>
          <cell r="V121">
            <v>395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395</v>
          </cell>
          <cell r="AF121">
            <v>1247449.5</v>
          </cell>
          <cell r="AG121">
            <v>0</v>
          </cell>
          <cell r="AH121">
            <v>0</v>
          </cell>
          <cell r="AI121">
            <v>0</v>
          </cell>
          <cell r="AJ121">
            <v>1247449.5</v>
          </cell>
          <cell r="AK121">
            <v>114.99999999999996</v>
          </cell>
          <cell r="AL121">
            <v>54049.999999999978</v>
          </cell>
          <cell r="AM121">
            <v>0</v>
          </cell>
          <cell r="AN121">
            <v>0</v>
          </cell>
          <cell r="AO121">
            <v>54049.999999999978</v>
          </cell>
          <cell r="AP121">
            <v>130.00000000000003</v>
          </cell>
          <cell r="AQ121">
            <v>76700.000000000015</v>
          </cell>
          <cell r="AR121">
            <v>0</v>
          </cell>
          <cell r="AS121">
            <v>0</v>
          </cell>
          <cell r="AT121">
            <v>76700.000000000015</v>
          </cell>
          <cell r="AU121">
            <v>55.139593908629585</v>
          </cell>
          <cell r="AV121">
            <v>0</v>
          </cell>
          <cell r="AW121">
            <v>159.40355329949247</v>
          </cell>
          <cell r="AX121">
            <v>35068.781725888344</v>
          </cell>
          <cell r="AY121">
            <v>141.35786802030475</v>
          </cell>
          <cell r="AZ121">
            <v>38166.624365482283</v>
          </cell>
          <cell r="BA121">
            <v>21.053299492385786</v>
          </cell>
          <cell r="BB121">
            <v>8842.3857868020295</v>
          </cell>
          <cell r="BC121">
            <v>18.045685279187833</v>
          </cell>
          <cell r="BD121">
            <v>8301.0152284264022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90378.807106599052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90378.807106599052</v>
          </cell>
          <cell r="BZ121">
            <v>221128.80710659904</v>
          </cell>
          <cell r="CA121">
            <v>0</v>
          </cell>
          <cell r="CB121">
            <v>221128.80710659904</v>
          </cell>
          <cell r="CC121">
            <v>129.8993288590604</v>
          </cell>
          <cell r="CD121">
            <v>146786.24161073825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146786.24161073825</v>
          </cell>
          <cell r="CR121">
            <v>1.3634517766497503</v>
          </cell>
          <cell r="CS121">
            <v>1261.1928934010191</v>
          </cell>
          <cell r="CT121">
            <v>0</v>
          </cell>
          <cell r="CU121">
            <v>0</v>
          </cell>
          <cell r="CV121">
            <v>1261.1928934010191</v>
          </cell>
          <cell r="CW121">
            <v>57.604166666666536</v>
          </cell>
          <cell r="CX121">
            <v>32546.354166666591</v>
          </cell>
          <cell r="CY121">
            <v>0</v>
          </cell>
          <cell r="CZ121">
            <v>0</v>
          </cell>
          <cell r="DA121">
            <v>32546.354166666591</v>
          </cell>
          <cell r="DB121">
            <v>1649172.0957774047</v>
          </cell>
          <cell r="DC121">
            <v>0</v>
          </cell>
          <cell r="DD121">
            <v>1649172.0957774047</v>
          </cell>
          <cell r="DE121">
            <v>128617</v>
          </cell>
          <cell r="DF121">
            <v>0</v>
          </cell>
          <cell r="DG121">
            <v>128617</v>
          </cell>
          <cell r="DH121">
            <v>56.428571428571431</v>
          </cell>
          <cell r="DI121">
            <v>0</v>
          </cell>
          <cell r="DJ121">
            <v>0.58199999999999996</v>
          </cell>
          <cell r="DK121">
            <v>0</v>
          </cell>
          <cell r="DL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1.0156360164</v>
          </cell>
          <cell r="DS121">
            <v>27797.539457316685</v>
          </cell>
          <cell r="DT121">
            <v>0</v>
          </cell>
          <cell r="DU121">
            <v>27797.539457316685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6113.2</v>
          </cell>
          <cell r="EB121">
            <v>6113.2</v>
          </cell>
          <cell r="EC121">
            <v>0</v>
          </cell>
          <cell r="ED121">
            <v>0</v>
          </cell>
          <cell r="EE121">
            <v>6113.2</v>
          </cell>
          <cell r="EF121">
            <v>6113.2</v>
          </cell>
          <cell r="EG121">
            <v>0</v>
          </cell>
          <cell r="EI121">
            <v>0</v>
          </cell>
          <cell r="EJ121">
            <v>0</v>
          </cell>
          <cell r="EK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162527.7394573167</v>
          </cell>
          <cell r="EQ121">
            <v>0</v>
          </cell>
          <cell r="ER121">
            <v>162527.7394573167</v>
          </cell>
          <cell r="ES121">
            <v>1811699.8352347214</v>
          </cell>
          <cell r="ET121">
            <v>0</v>
          </cell>
          <cell r="EU121">
            <v>1811699.8352347214</v>
          </cell>
          <cell r="EV121">
            <v>1805586.6352347215</v>
          </cell>
          <cell r="EW121">
            <v>4571.1054056575231</v>
          </cell>
          <cell r="EX121">
            <v>4265</v>
          </cell>
          <cell r="EY121">
            <v>0</v>
          </cell>
          <cell r="EZ121">
            <v>1684675</v>
          </cell>
          <cell r="FA121">
            <v>0</v>
          </cell>
          <cell r="FB121">
            <v>1811699.8352347214</v>
          </cell>
          <cell r="FC121">
            <v>1729959.4740845498</v>
          </cell>
          <cell r="FD121">
            <v>0</v>
          </cell>
          <cell r="FE121">
            <v>1811699.8352347214</v>
          </cell>
        </row>
        <row r="122">
          <cell r="A122">
            <v>2075</v>
          </cell>
          <cell r="B122">
            <v>8812075</v>
          </cell>
          <cell r="C122">
            <v>1820</v>
          </cell>
          <cell r="D122" t="str">
            <v>RB051820</v>
          </cell>
          <cell r="E122" t="str">
            <v>Friars Grove Primary School</v>
          </cell>
          <cell r="F122" t="str">
            <v>P</v>
          </cell>
          <cell r="G122" t="str">
            <v>Y</v>
          </cell>
          <cell r="H122">
            <v>10010199</v>
          </cell>
          <cell r="I122" t="str">
            <v/>
          </cell>
          <cell r="K122">
            <v>2075</v>
          </cell>
          <cell r="L122">
            <v>114761</v>
          </cell>
          <cell r="O122">
            <v>7</v>
          </cell>
          <cell r="P122">
            <v>0</v>
          </cell>
          <cell r="Q122">
            <v>0</v>
          </cell>
          <cell r="S122">
            <v>60</v>
          </cell>
          <cell r="T122">
            <v>343</v>
          </cell>
          <cell r="V122">
            <v>403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403</v>
          </cell>
          <cell r="AF122">
            <v>1272714.3</v>
          </cell>
          <cell r="AG122">
            <v>0</v>
          </cell>
          <cell r="AH122">
            <v>0</v>
          </cell>
          <cell r="AI122">
            <v>0</v>
          </cell>
          <cell r="AJ122">
            <v>1272714.3</v>
          </cell>
          <cell r="AK122">
            <v>71.000000000000085</v>
          </cell>
          <cell r="AL122">
            <v>33370.000000000044</v>
          </cell>
          <cell r="AM122">
            <v>0</v>
          </cell>
          <cell r="AN122">
            <v>0</v>
          </cell>
          <cell r="AO122">
            <v>33370.000000000044</v>
          </cell>
          <cell r="AP122">
            <v>76.999999999999829</v>
          </cell>
          <cell r="AQ122">
            <v>45429.999999999898</v>
          </cell>
          <cell r="AR122">
            <v>0</v>
          </cell>
          <cell r="AS122">
            <v>0</v>
          </cell>
          <cell r="AT122">
            <v>45429.999999999898</v>
          </cell>
          <cell r="AU122">
            <v>251.99999999999983</v>
          </cell>
          <cell r="AV122">
            <v>0</v>
          </cell>
          <cell r="AW122">
            <v>47.999999999999986</v>
          </cell>
          <cell r="AX122">
            <v>10559.999999999996</v>
          </cell>
          <cell r="AY122">
            <v>37.999999999999993</v>
          </cell>
          <cell r="AZ122">
            <v>10259.999999999998</v>
          </cell>
          <cell r="BA122">
            <v>47.999999999999986</v>
          </cell>
          <cell r="BB122">
            <v>20159.999999999993</v>
          </cell>
          <cell r="BC122">
            <v>4.0000000000000018</v>
          </cell>
          <cell r="BD122">
            <v>1840.0000000000009</v>
          </cell>
          <cell r="BE122">
            <v>11.000000000000005</v>
          </cell>
          <cell r="BF122">
            <v>5390.0000000000027</v>
          </cell>
          <cell r="BG122">
            <v>1.9999999999999987</v>
          </cell>
          <cell r="BH122">
            <v>1279.9999999999991</v>
          </cell>
          <cell r="BI122">
            <v>49489.999999999985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49489.999999999985</v>
          </cell>
          <cell r="BZ122">
            <v>128289.99999999993</v>
          </cell>
          <cell r="CA122">
            <v>0</v>
          </cell>
          <cell r="CB122">
            <v>128289.99999999993</v>
          </cell>
          <cell r="CC122">
            <v>129.0056657223796</v>
          </cell>
          <cell r="CD122">
            <v>145776.40226628896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145776.40226628896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19.97376093294459</v>
          </cell>
          <cell r="CX122">
            <v>11285.174927113692</v>
          </cell>
          <cell r="CY122">
            <v>0</v>
          </cell>
          <cell r="CZ122">
            <v>0</v>
          </cell>
          <cell r="DA122">
            <v>11285.174927113692</v>
          </cell>
          <cell r="DB122">
            <v>1558065.8771934025</v>
          </cell>
          <cell r="DC122">
            <v>0</v>
          </cell>
          <cell r="DD122">
            <v>1558065.8771934025</v>
          </cell>
          <cell r="DE122">
            <v>128617</v>
          </cell>
          <cell r="DF122">
            <v>0</v>
          </cell>
          <cell r="DG122">
            <v>128617</v>
          </cell>
          <cell r="DH122">
            <v>57.571428571428569</v>
          </cell>
          <cell r="DI122">
            <v>0</v>
          </cell>
          <cell r="DJ122">
            <v>0.65800000000000003</v>
          </cell>
          <cell r="DK122">
            <v>0</v>
          </cell>
          <cell r="DL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1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33792</v>
          </cell>
          <cell r="EB122">
            <v>34320</v>
          </cell>
          <cell r="EC122">
            <v>0</v>
          </cell>
          <cell r="ED122">
            <v>0</v>
          </cell>
          <cell r="EE122">
            <v>34320</v>
          </cell>
          <cell r="EF122">
            <v>34320</v>
          </cell>
          <cell r="EG122">
            <v>0</v>
          </cell>
          <cell r="EI122">
            <v>0</v>
          </cell>
          <cell r="EJ122">
            <v>0</v>
          </cell>
          <cell r="EK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162937</v>
          </cell>
          <cell r="EQ122">
            <v>0</v>
          </cell>
          <cell r="ER122">
            <v>162937</v>
          </cell>
          <cell r="ES122">
            <v>1721002.8771934025</v>
          </cell>
          <cell r="ET122">
            <v>0</v>
          </cell>
          <cell r="EU122">
            <v>1721002.8771934025</v>
          </cell>
          <cell r="EV122">
            <v>1686682.8771934025</v>
          </cell>
          <cell r="EW122">
            <v>4185.317313134994</v>
          </cell>
          <cell r="EX122">
            <v>4265</v>
          </cell>
          <cell r="EY122">
            <v>79.682686865005962</v>
          </cell>
          <cell r="EZ122">
            <v>1718795</v>
          </cell>
          <cell r="FA122">
            <v>32112.122806597501</v>
          </cell>
          <cell r="FB122">
            <v>1753115</v>
          </cell>
          <cell r="FC122">
            <v>1723350.554312977</v>
          </cell>
          <cell r="FD122">
            <v>0</v>
          </cell>
          <cell r="FE122">
            <v>1753115</v>
          </cell>
        </row>
        <row r="123">
          <cell r="A123">
            <v>2028</v>
          </cell>
          <cell r="B123">
            <v>8812028</v>
          </cell>
          <cell r="C123">
            <v>2322</v>
          </cell>
          <cell r="D123" t="str">
            <v>RB052322</v>
          </cell>
          <cell r="E123" t="str">
            <v>Frinton-on-Sea Primary School</v>
          </cell>
          <cell r="F123" t="str">
            <v>P</v>
          </cell>
          <cell r="G123" t="str">
            <v>Y</v>
          </cell>
          <cell r="H123">
            <v>10032403</v>
          </cell>
          <cell r="I123" t="str">
            <v/>
          </cell>
          <cell r="K123">
            <v>2028</v>
          </cell>
          <cell r="L123">
            <v>114723</v>
          </cell>
          <cell r="O123">
            <v>7</v>
          </cell>
          <cell r="P123">
            <v>0</v>
          </cell>
          <cell r="Q123">
            <v>0</v>
          </cell>
          <cell r="S123">
            <v>31</v>
          </cell>
          <cell r="T123">
            <v>176</v>
          </cell>
          <cell r="V123">
            <v>207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207</v>
          </cell>
          <cell r="AF123">
            <v>653726.69999999995</v>
          </cell>
          <cell r="AG123">
            <v>0</v>
          </cell>
          <cell r="AH123">
            <v>0</v>
          </cell>
          <cell r="AI123">
            <v>0</v>
          </cell>
          <cell r="AJ123">
            <v>653726.69999999995</v>
          </cell>
          <cell r="AK123">
            <v>32.999999999999908</v>
          </cell>
          <cell r="AL123">
            <v>15509.999999999956</v>
          </cell>
          <cell r="AM123">
            <v>0</v>
          </cell>
          <cell r="AN123">
            <v>0</v>
          </cell>
          <cell r="AO123">
            <v>15509.999999999956</v>
          </cell>
          <cell r="AP123">
            <v>42.000000000000064</v>
          </cell>
          <cell r="AQ123">
            <v>24780.000000000036</v>
          </cell>
          <cell r="AR123">
            <v>0</v>
          </cell>
          <cell r="AS123">
            <v>0</v>
          </cell>
          <cell r="AT123">
            <v>24780.000000000036</v>
          </cell>
          <cell r="AU123">
            <v>162</v>
          </cell>
          <cell r="AV123">
            <v>0</v>
          </cell>
          <cell r="AW123">
            <v>21.000000000000032</v>
          </cell>
          <cell r="AX123">
            <v>4620.0000000000073</v>
          </cell>
          <cell r="AY123">
            <v>0</v>
          </cell>
          <cell r="AZ123">
            <v>0</v>
          </cell>
          <cell r="BA123">
            <v>13.000000000000009</v>
          </cell>
          <cell r="BB123">
            <v>5460.0000000000036</v>
          </cell>
          <cell r="BC123">
            <v>1.0000000000000011</v>
          </cell>
          <cell r="BD123">
            <v>460.00000000000051</v>
          </cell>
          <cell r="BE123">
            <v>8.9999999999999964</v>
          </cell>
          <cell r="BF123">
            <v>4409.9999999999982</v>
          </cell>
          <cell r="BG123">
            <v>1.0000000000000011</v>
          </cell>
          <cell r="BH123">
            <v>640.00000000000068</v>
          </cell>
          <cell r="BI123">
            <v>15590.000000000009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15590.000000000009</v>
          </cell>
          <cell r="BZ123">
            <v>55880</v>
          </cell>
          <cell r="CA123">
            <v>0</v>
          </cell>
          <cell r="CB123">
            <v>55880</v>
          </cell>
          <cell r="CC123">
            <v>54.473684210526315</v>
          </cell>
          <cell r="CD123">
            <v>61555.263157894733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61555.263157894733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9.4090909090909172</v>
          </cell>
          <cell r="CX123">
            <v>5316.1363636363685</v>
          </cell>
          <cell r="CY123">
            <v>0</v>
          </cell>
          <cell r="CZ123">
            <v>0</v>
          </cell>
          <cell r="DA123">
            <v>5316.1363636363685</v>
          </cell>
          <cell r="DB123">
            <v>776478.09952153102</v>
          </cell>
          <cell r="DC123">
            <v>0</v>
          </cell>
          <cell r="DD123">
            <v>776478.09952153102</v>
          </cell>
          <cell r="DE123">
            <v>128617</v>
          </cell>
          <cell r="DF123">
            <v>0</v>
          </cell>
          <cell r="DG123">
            <v>128617</v>
          </cell>
          <cell r="DH123">
            <v>29.571428571428573</v>
          </cell>
          <cell r="DI123">
            <v>0</v>
          </cell>
          <cell r="DJ123">
            <v>0.98099999999999998</v>
          </cell>
          <cell r="DK123">
            <v>0</v>
          </cell>
          <cell r="DL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1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30464</v>
          </cell>
          <cell r="EB123">
            <v>30940</v>
          </cell>
          <cell r="EC123">
            <v>0</v>
          </cell>
          <cell r="ED123">
            <v>0</v>
          </cell>
          <cell r="EE123">
            <v>30940</v>
          </cell>
          <cell r="EF123">
            <v>30940</v>
          </cell>
          <cell r="EG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242720</v>
          </cell>
          <cell r="EM123">
            <v>0</v>
          </cell>
          <cell r="EN123">
            <v>0</v>
          </cell>
          <cell r="EO123">
            <v>0</v>
          </cell>
          <cell r="EP123">
            <v>402277</v>
          </cell>
          <cell r="EQ123">
            <v>0</v>
          </cell>
          <cell r="ER123">
            <v>402277</v>
          </cell>
          <cell r="ES123">
            <v>1178755.099521531</v>
          </cell>
          <cell r="ET123">
            <v>0</v>
          </cell>
          <cell r="EU123">
            <v>1178755.099521531</v>
          </cell>
          <cell r="EV123">
            <v>905095.09952153102</v>
          </cell>
          <cell r="EW123">
            <v>4372.4400943069131</v>
          </cell>
          <cell r="EX123">
            <v>4265</v>
          </cell>
          <cell r="EY123">
            <v>0</v>
          </cell>
          <cell r="EZ123">
            <v>882855</v>
          </cell>
          <cell r="FA123">
            <v>0</v>
          </cell>
          <cell r="FB123">
            <v>1178755.099521531</v>
          </cell>
          <cell r="FC123">
            <v>1156776.1136051053</v>
          </cell>
          <cell r="FD123">
            <v>0</v>
          </cell>
          <cell r="FE123">
            <v>1178755.099521531</v>
          </cell>
        </row>
        <row r="124">
          <cell r="A124">
            <v>2549</v>
          </cell>
          <cell r="B124">
            <v>8812549</v>
          </cell>
          <cell r="C124">
            <v>2370</v>
          </cell>
          <cell r="D124" t="str">
            <v>RB052370</v>
          </cell>
          <cell r="E124" t="str">
            <v>Galleywood Infant School</v>
          </cell>
          <cell r="F124" t="str">
            <v>P</v>
          </cell>
          <cell r="G124" t="str">
            <v>Y</v>
          </cell>
          <cell r="H124">
            <v>10009721</v>
          </cell>
          <cell r="I124" t="str">
            <v/>
          </cell>
          <cell r="K124">
            <v>2549</v>
          </cell>
          <cell r="L124">
            <v>114887</v>
          </cell>
          <cell r="O124">
            <v>3</v>
          </cell>
          <cell r="P124">
            <v>0</v>
          </cell>
          <cell r="Q124">
            <v>0</v>
          </cell>
          <cell r="S124">
            <v>60</v>
          </cell>
          <cell r="T124">
            <v>119</v>
          </cell>
          <cell r="V124">
            <v>179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179</v>
          </cell>
          <cell r="AF124">
            <v>565299.9</v>
          </cell>
          <cell r="AG124">
            <v>0</v>
          </cell>
          <cell r="AH124">
            <v>0</v>
          </cell>
          <cell r="AI124">
            <v>0</v>
          </cell>
          <cell r="AJ124">
            <v>565299.9</v>
          </cell>
          <cell r="AK124">
            <v>30.999999999999922</v>
          </cell>
          <cell r="AL124">
            <v>14569.999999999964</v>
          </cell>
          <cell r="AM124">
            <v>0</v>
          </cell>
          <cell r="AN124">
            <v>0</v>
          </cell>
          <cell r="AO124">
            <v>14569.999999999964</v>
          </cell>
          <cell r="AP124">
            <v>30.999999999999922</v>
          </cell>
          <cell r="AQ124">
            <v>18289.999999999953</v>
          </cell>
          <cell r="AR124">
            <v>0</v>
          </cell>
          <cell r="AS124">
            <v>0</v>
          </cell>
          <cell r="AT124">
            <v>18289.999999999953</v>
          </cell>
          <cell r="AU124">
            <v>87.000000000000071</v>
          </cell>
          <cell r="AV124">
            <v>0</v>
          </cell>
          <cell r="AW124">
            <v>42.000000000000021</v>
          </cell>
          <cell r="AX124">
            <v>9240.0000000000055</v>
          </cell>
          <cell r="AY124">
            <v>2</v>
          </cell>
          <cell r="AZ124">
            <v>540</v>
          </cell>
          <cell r="BA124">
            <v>0</v>
          </cell>
          <cell r="BB124">
            <v>0</v>
          </cell>
          <cell r="BC124">
            <v>48.000000000000078</v>
          </cell>
          <cell r="BD124">
            <v>22080.000000000036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31860.000000000044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31860.000000000044</v>
          </cell>
          <cell r="BZ124">
            <v>64719.999999999956</v>
          </cell>
          <cell r="CA124">
            <v>0</v>
          </cell>
          <cell r="CB124">
            <v>64719.999999999956</v>
          </cell>
          <cell r="CC124">
            <v>43.786069346425286</v>
          </cell>
          <cell r="CD124">
            <v>49478.258361460576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49478.258361460576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6.0168067226890827</v>
          </cell>
          <cell r="CX124">
            <v>3399.4957983193317</v>
          </cell>
          <cell r="CY124">
            <v>0</v>
          </cell>
          <cell r="CZ124">
            <v>0</v>
          </cell>
          <cell r="DA124">
            <v>3399.4957983193317</v>
          </cell>
          <cell r="DB124">
            <v>682897.65415977989</v>
          </cell>
          <cell r="DC124">
            <v>0</v>
          </cell>
          <cell r="DD124">
            <v>682897.65415977989</v>
          </cell>
          <cell r="DE124">
            <v>128617</v>
          </cell>
          <cell r="DF124">
            <v>0</v>
          </cell>
          <cell r="DG124">
            <v>128617</v>
          </cell>
          <cell r="DH124">
            <v>59.666666666666664</v>
          </cell>
          <cell r="DI124">
            <v>0</v>
          </cell>
          <cell r="DJ124">
            <v>1.371</v>
          </cell>
          <cell r="DK124">
            <v>0</v>
          </cell>
          <cell r="DL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1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16758.73</v>
          </cell>
          <cell r="EB124">
            <v>16758.73</v>
          </cell>
          <cell r="EC124">
            <v>456.77000000000044</v>
          </cell>
          <cell r="ED124">
            <v>456.77000000000044</v>
          </cell>
          <cell r="EE124">
            <v>17672.27</v>
          </cell>
          <cell r="EF124">
            <v>17672.27</v>
          </cell>
          <cell r="EG124">
            <v>0</v>
          </cell>
          <cell r="EI124">
            <v>0</v>
          </cell>
          <cell r="EJ124">
            <v>0</v>
          </cell>
          <cell r="EK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146289.26999999999</v>
          </cell>
          <cell r="EQ124">
            <v>0</v>
          </cell>
          <cell r="ER124">
            <v>146289.26999999999</v>
          </cell>
          <cell r="ES124">
            <v>829186.92415977991</v>
          </cell>
          <cell r="ET124">
            <v>0</v>
          </cell>
          <cell r="EU124">
            <v>829186.92415977991</v>
          </cell>
          <cell r="EV124">
            <v>811514.65415977989</v>
          </cell>
          <cell r="EW124">
            <v>4533.6014198870389</v>
          </cell>
          <cell r="EX124">
            <v>4265</v>
          </cell>
          <cell r="EY124">
            <v>0</v>
          </cell>
          <cell r="EZ124">
            <v>763435</v>
          </cell>
          <cell r="FA124">
            <v>0</v>
          </cell>
          <cell r="FB124">
            <v>829186.92415977991</v>
          </cell>
          <cell r="FC124">
            <v>812943.61524095898</v>
          </cell>
          <cell r="FD124">
            <v>0</v>
          </cell>
          <cell r="FE124">
            <v>829186.92415977991</v>
          </cell>
        </row>
        <row r="125">
          <cell r="A125">
            <v>2611</v>
          </cell>
          <cell r="B125">
            <v>8812611</v>
          </cell>
          <cell r="C125">
            <v>1114</v>
          </cell>
          <cell r="D125" t="str">
            <v>RB051114</v>
          </cell>
          <cell r="E125" t="str">
            <v>Ghyllgrove Primary School</v>
          </cell>
          <cell r="F125" t="str">
            <v>P</v>
          </cell>
          <cell r="G125" t="str">
            <v>Y</v>
          </cell>
          <cell r="H125">
            <v>10009984</v>
          </cell>
          <cell r="I125" t="str">
            <v/>
          </cell>
          <cell r="K125">
            <v>2611</v>
          </cell>
          <cell r="L125">
            <v>114914</v>
          </cell>
          <cell r="M125">
            <v>25</v>
          </cell>
          <cell r="O125">
            <v>7</v>
          </cell>
          <cell r="P125">
            <v>0</v>
          </cell>
          <cell r="Q125">
            <v>0</v>
          </cell>
          <cell r="S125">
            <v>103.58333333333333</v>
          </cell>
          <cell r="T125">
            <v>459</v>
          </cell>
          <cell r="V125">
            <v>562.58333333333337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562.58333333333337</v>
          </cell>
          <cell r="AF125">
            <v>1776694.425</v>
          </cell>
          <cell r="AG125">
            <v>0</v>
          </cell>
          <cell r="AH125">
            <v>0</v>
          </cell>
          <cell r="AI125">
            <v>0</v>
          </cell>
          <cell r="AJ125">
            <v>1776694.425</v>
          </cell>
          <cell r="AK125">
            <v>190.94981751824844</v>
          </cell>
          <cell r="AL125">
            <v>89746.414233576768</v>
          </cell>
          <cell r="AM125">
            <v>0</v>
          </cell>
          <cell r="AN125">
            <v>0</v>
          </cell>
          <cell r="AO125">
            <v>89746.414233576768</v>
          </cell>
          <cell r="AP125">
            <v>198.13610097323615</v>
          </cell>
          <cell r="AQ125">
            <v>116900.29957420933</v>
          </cell>
          <cell r="AR125">
            <v>0</v>
          </cell>
          <cell r="AS125">
            <v>0</v>
          </cell>
          <cell r="AT125">
            <v>116900.29957420933</v>
          </cell>
          <cell r="AU125">
            <v>32.911639244363222</v>
          </cell>
          <cell r="AV125">
            <v>0</v>
          </cell>
          <cell r="AW125">
            <v>116.21922608165751</v>
          </cell>
          <cell r="AX125">
            <v>25568.229737964652</v>
          </cell>
          <cell r="AY125">
            <v>208.78321145642923</v>
          </cell>
          <cell r="AZ125">
            <v>56371.467093235893</v>
          </cell>
          <cell r="BA125">
            <v>39.08257160268132</v>
          </cell>
          <cell r="BB125">
            <v>16414.680073126154</v>
          </cell>
          <cell r="BC125">
            <v>134.73202315661175</v>
          </cell>
          <cell r="BD125">
            <v>61976.730652041406</v>
          </cell>
          <cell r="BE125">
            <v>19.54128580134066</v>
          </cell>
          <cell r="BF125">
            <v>9575.2300426569236</v>
          </cell>
          <cell r="BG125">
            <v>11.313375990249867</v>
          </cell>
          <cell r="BH125">
            <v>7240.5606337599147</v>
          </cell>
          <cell r="BI125">
            <v>177146.89823278494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177146.89823278494</v>
          </cell>
          <cell r="BZ125">
            <v>383793.61204057105</v>
          </cell>
          <cell r="CA125">
            <v>0</v>
          </cell>
          <cell r="CB125">
            <v>383793.61204057105</v>
          </cell>
          <cell r="CC125">
            <v>163.1234779299848</v>
          </cell>
          <cell r="CD125">
            <v>184329.53006088283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184329.53006088283</v>
          </cell>
          <cell r="CR125">
            <v>20.754902498476518</v>
          </cell>
          <cell r="CS125">
            <v>19198.28481109078</v>
          </cell>
          <cell r="CT125">
            <v>0</v>
          </cell>
          <cell r="CU125">
            <v>0</v>
          </cell>
          <cell r="CV125">
            <v>19198.28481109078</v>
          </cell>
          <cell r="CW125">
            <v>99.496179039301566</v>
          </cell>
          <cell r="CX125">
            <v>56215.341157205388</v>
          </cell>
          <cell r="CY125">
            <v>0</v>
          </cell>
          <cell r="CZ125">
            <v>0</v>
          </cell>
          <cell r="DA125">
            <v>56215.341157205388</v>
          </cell>
          <cell r="DB125">
            <v>2420231.19306975</v>
          </cell>
          <cell r="DC125">
            <v>0</v>
          </cell>
          <cell r="DD125">
            <v>2420231.19306975</v>
          </cell>
          <cell r="DE125">
            <v>128617</v>
          </cell>
          <cell r="DF125">
            <v>0</v>
          </cell>
          <cell r="DG125">
            <v>128617</v>
          </cell>
          <cell r="DH125">
            <v>80.36904761904762</v>
          </cell>
          <cell r="DI125">
            <v>0</v>
          </cell>
          <cell r="DJ125">
            <v>0.78200000000000003</v>
          </cell>
          <cell r="DK125">
            <v>0</v>
          </cell>
          <cell r="DL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1.0156360164</v>
          </cell>
          <cell r="DS125">
            <v>39853.832147948997</v>
          </cell>
          <cell r="DT125">
            <v>0</v>
          </cell>
          <cell r="DU125">
            <v>39853.832147948997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48478.720000000001</v>
          </cell>
          <cell r="EB125">
            <v>48478.720000000001</v>
          </cell>
          <cell r="EC125">
            <v>-350.72000000000116</v>
          </cell>
          <cell r="ED125">
            <v>0</v>
          </cell>
          <cell r="EE125">
            <v>48128</v>
          </cell>
          <cell r="EF125">
            <v>48128</v>
          </cell>
          <cell r="EG125">
            <v>0</v>
          </cell>
          <cell r="EI125">
            <v>0</v>
          </cell>
          <cell r="EJ125">
            <v>0</v>
          </cell>
          <cell r="EK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216598.832147949</v>
          </cell>
          <cell r="EQ125">
            <v>0</v>
          </cell>
          <cell r="ER125">
            <v>216598.832147949</v>
          </cell>
          <cell r="ES125">
            <v>2636830.0252176989</v>
          </cell>
          <cell r="ET125">
            <v>0</v>
          </cell>
          <cell r="EU125">
            <v>2636830.0252176989</v>
          </cell>
          <cell r="EV125">
            <v>2588702.0252176989</v>
          </cell>
          <cell r="EW125">
            <v>4601.4552366482576</v>
          </cell>
          <cell r="EX125">
            <v>4265</v>
          </cell>
          <cell r="EY125">
            <v>0</v>
          </cell>
          <cell r="EZ125">
            <v>2399417.916666667</v>
          </cell>
          <cell r="FA125">
            <v>0</v>
          </cell>
          <cell r="FB125">
            <v>2636830.0252176989</v>
          </cell>
          <cell r="FC125">
            <v>2478383.8820516011</v>
          </cell>
          <cell r="FD125">
            <v>0</v>
          </cell>
          <cell r="FE125">
            <v>2636830.0252176989</v>
          </cell>
        </row>
        <row r="126">
          <cell r="A126">
            <v>2167</v>
          </cell>
          <cell r="B126">
            <v>8812167</v>
          </cell>
          <cell r="E126" t="str">
            <v>Glebe Primary School</v>
          </cell>
          <cell r="F126" t="str">
            <v>P</v>
          </cell>
          <cell r="G126" t="str">
            <v/>
          </cell>
          <cell r="H126">
            <v>10031312</v>
          </cell>
          <cell r="I126" t="str">
            <v>Y</v>
          </cell>
          <cell r="K126">
            <v>2167</v>
          </cell>
          <cell r="L126">
            <v>145110</v>
          </cell>
          <cell r="O126">
            <v>7</v>
          </cell>
          <cell r="P126">
            <v>0</v>
          </cell>
          <cell r="Q126">
            <v>0</v>
          </cell>
          <cell r="S126">
            <v>60</v>
          </cell>
          <cell r="T126">
            <v>322</v>
          </cell>
          <cell r="V126">
            <v>382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382</v>
          </cell>
          <cell r="AF126">
            <v>1206394.2</v>
          </cell>
          <cell r="AG126">
            <v>0</v>
          </cell>
          <cell r="AH126">
            <v>0</v>
          </cell>
          <cell r="AI126">
            <v>0</v>
          </cell>
          <cell r="AJ126">
            <v>1206394.2</v>
          </cell>
          <cell r="AK126">
            <v>76.999999999999901</v>
          </cell>
          <cell r="AL126">
            <v>36189.999999999956</v>
          </cell>
          <cell r="AM126">
            <v>0</v>
          </cell>
          <cell r="AN126">
            <v>0</v>
          </cell>
          <cell r="AO126">
            <v>36189.999999999956</v>
          </cell>
          <cell r="AP126">
            <v>81.999999999999858</v>
          </cell>
          <cell r="AQ126">
            <v>48379.999999999913</v>
          </cell>
          <cell r="AR126">
            <v>0</v>
          </cell>
          <cell r="AS126">
            <v>0</v>
          </cell>
          <cell r="AT126">
            <v>48379.999999999913</v>
          </cell>
          <cell r="AU126">
            <v>368.89709762532988</v>
          </cell>
          <cell r="AV126">
            <v>0</v>
          </cell>
          <cell r="AW126">
            <v>0</v>
          </cell>
          <cell r="AX126">
            <v>0</v>
          </cell>
          <cell r="AY126">
            <v>5.0395778364116222</v>
          </cell>
          <cell r="AZ126">
            <v>1360.6860158311381</v>
          </cell>
          <cell r="BA126">
            <v>2.0158311345646451</v>
          </cell>
          <cell r="BB126">
            <v>846.649076517151</v>
          </cell>
          <cell r="BC126">
            <v>3.0237467018469659</v>
          </cell>
          <cell r="BD126">
            <v>1390.9234828496044</v>
          </cell>
          <cell r="BE126">
            <v>2.0158311345646451</v>
          </cell>
          <cell r="BF126">
            <v>987.75725593667607</v>
          </cell>
          <cell r="BG126">
            <v>1.0079155672823208</v>
          </cell>
          <cell r="BH126">
            <v>645.06596306068536</v>
          </cell>
          <cell r="BI126">
            <v>5231.0817941952546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5231.0817941952546</v>
          </cell>
          <cell r="BZ126">
            <v>89801.081794195125</v>
          </cell>
          <cell r="CA126">
            <v>0</v>
          </cell>
          <cell r="CB126">
            <v>89801.081794195125</v>
          </cell>
          <cell r="CC126">
            <v>108.17699115044248</v>
          </cell>
          <cell r="CD126">
            <v>122240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122240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8.3043478260869534</v>
          </cell>
          <cell r="CX126">
            <v>4691.9565217391291</v>
          </cell>
          <cell r="CY126">
            <v>0</v>
          </cell>
          <cell r="CZ126">
            <v>0</v>
          </cell>
          <cell r="DA126">
            <v>4691.9565217391291</v>
          </cell>
          <cell r="DB126">
            <v>1423127.2383159343</v>
          </cell>
          <cell r="DC126">
            <v>0</v>
          </cell>
          <cell r="DD126">
            <v>1423127.2383159343</v>
          </cell>
          <cell r="DE126">
            <v>128617</v>
          </cell>
          <cell r="DF126">
            <v>0</v>
          </cell>
          <cell r="DG126">
            <v>128617</v>
          </cell>
          <cell r="DH126">
            <v>54.571428571428569</v>
          </cell>
          <cell r="DI126">
            <v>0</v>
          </cell>
          <cell r="DJ126">
            <v>0.63200000000000001</v>
          </cell>
          <cell r="DK126">
            <v>0</v>
          </cell>
          <cell r="DL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1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7296.4</v>
          </cell>
          <cell r="EB126">
            <v>7296.4</v>
          </cell>
          <cell r="EC126">
            <v>0</v>
          </cell>
          <cell r="ED126">
            <v>0</v>
          </cell>
          <cell r="EE126">
            <v>7296.4</v>
          </cell>
          <cell r="EF126">
            <v>7296.4</v>
          </cell>
          <cell r="EG126">
            <v>0</v>
          </cell>
          <cell r="EI126">
            <v>0</v>
          </cell>
          <cell r="EJ126">
            <v>0</v>
          </cell>
          <cell r="EK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135913.4</v>
          </cell>
          <cell r="EQ126">
            <v>0</v>
          </cell>
          <cell r="ER126">
            <v>135913.4</v>
          </cell>
          <cell r="ES126">
            <v>1559040.6383159342</v>
          </cell>
          <cell r="ET126">
            <v>0</v>
          </cell>
          <cell r="EU126">
            <v>1559040.6383159342</v>
          </cell>
          <cell r="EV126">
            <v>1551744.2383159343</v>
          </cell>
          <cell r="EW126">
            <v>4062.1576919265294</v>
          </cell>
          <cell r="EX126">
            <v>4265</v>
          </cell>
          <cell r="EY126">
            <v>202.84230807347058</v>
          </cell>
          <cell r="EZ126">
            <v>1629230</v>
          </cell>
          <cell r="FA126">
            <v>77485.761684065685</v>
          </cell>
          <cell r="FB126">
            <v>1636526.4</v>
          </cell>
          <cell r="FC126">
            <v>1610716.7987631578</v>
          </cell>
          <cell r="FD126">
            <v>0</v>
          </cell>
          <cell r="FE126">
            <v>1636526.4</v>
          </cell>
        </row>
        <row r="127">
          <cell r="A127">
            <v>2054</v>
          </cell>
          <cell r="B127">
            <v>8812054</v>
          </cell>
          <cell r="C127">
            <v>1822</v>
          </cell>
          <cell r="D127" t="str">
            <v>RB051822</v>
          </cell>
          <cell r="E127" t="str">
            <v>Gosbecks Primary School</v>
          </cell>
          <cell r="F127" t="str">
            <v>P</v>
          </cell>
          <cell r="G127" t="str">
            <v>Y</v>
          </cell>
          <cell r="H127">
            <v>10009047</v>
          </cell>
          <cell r="I127" t="str">
            <v/>
          </cell>
          <cell r="K127">
            <v>2054</v>
          </cell>
          <cell r="L127">
            <v>114742</v>
          </cell>
          <cell r="O127">
            <v>7</v>
          </cell>
          <cell r="P127">
            <v>0</v>
          </cell>
          <cell r="Q127">
            <v>0</v>
          </cell>
          <cell r="S127">
            <v>29</v>
          </cell>
          <cell r="T127">
            <v>264</v>
          </cell>
          <cell r="V127">
            <v>293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293</v>
          </cell>
          <cell r="AF127">
            <v>925323.29999999993</v>
          </cell>
          <cell r="AG127">
            <v>0</v>
          </cell>
          <cell r="AH127">
            <v>0</v>
          </cell>
          <cell r="AI127">
            <v>0</v>
          </cell>
          <cell r="AJ127">
            <v>925323.29999999993</v>
          </cell>
          <cell r="AK127">
            <v>44.999999999999922</v>
          </cell>
          <cell r="AL127">
            <v>21149.999999999964</v>
          </cell>
          <cell r="AM127">
            <v>0</v>
          </cell>
          <cell r="AN127">
            <v>0</v>
          </cell>
          <cell r="AO127">
            <v>21149.999999999964</v>
          </cell>
          <cell r="AP127">
            <v>60.999999999999858</v>
          </cell>
          <cell r="AQ127">
            <v>35989.999999999913</v>
          </cell>
          <cell r="AR127">
            <v>0</v>
          </cell>
          <cell r="AS127">
            <v>0</v>
          </cell>
          <cell r="AT127">
            <v>35989.999999999913</v>
          </cell>
          <cell r="AU127">
            <v>162.99999999999989</v>
          </cell>
          <cell r="AV127">
            <v>0</v>
          </cell>
          <cell r="AW127">
            <v>27.000000000000011</v>
          </cell>
          <cell r="AX127">
            <v>5940.0000000000027</v>
          </cell>
          <cell r="AY127">
            <v>33.000000000000043</v>
          </cell>
          <cell r="AZ127">
            <v>8910.0000000000109</v>
          </cell>
          <cell r="BA127">
            <v>66.000000000000085</v>
          </cell>
          <cell r="BB127">
            <v>27720.000000000036</v>
          </cell>
          <cell r="BC127">
            <v>0.99999999999999989</v>
          </cell>
          <cell r="BD127">
            <v>459.99999999999994</v>
          </cell>
          <cell r="BE127">
            <v>3.0000000000000142</v>
          </cell>
          <cell r="BF127">
            <v>1470.000000000007</v>
          </cell>
          <cell r="BG127">
            <v>0</v>
          </cell>
          <cell r="BH127">
            <v>0</v>
          </cell>
          <cell r="BI127">
            <v>44500.000000000058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44500.000000000058</v>
          </cell>
          <cell r="BZ127">
            <v>101639.99999999994</v>
          </cell>
          <cell r="CA127">
            <v>0</v>
          </cell>
          <cell r="CB127">
            <v>101639.99999999994</v>
          </cell>
          <cell r="CC127">
            <v>84.541501976284579</v>
          </cell>
          <cell r="CD127">
            <v>95531.897233201569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95531.897233201569</v>
          </cell>
          <cell r="CR127">
            <v>1.4200000000000124</v>
          </cell>
          <cell r="CS127">
            <v>1313.5000000000114</v>
          </cell>
          <cell r="CT127">
            <v>0</v>
          </cell>
          <cell r="CU127">
            <v>0</v>
          </cell>
          <cell r="CV127">
            <v>1313.5000000000114</v>
          </cell>
          <cell r="CW127">
            <v>13.318181818181831</v>
          </cell>
          <cell r="CX127">
            <v>7524.7727272727343</v>
          </cell>
          <cell r="CY127">
            <v>0</v>
          </cell>
          <cell r="CZ127">
            <v>0</v>
          </cell>
          <cell r="DA127">
            <v>7524.7727272727343</v>
          </cell>
          <cell r="DB127">
            <v>1131333.4699604742</v>
          </cell>
          <cell r="DC127">
            <v>0</v>
          </cell>
          <cell r="DD127">
            <v>1131333.4699604742</v>
          </cell>
          <cell r="DE127">
            <v>128617</v>
          </cell>
          <cell r="DF127">
            <v>0</v>
          </cell>
          <cell r="DG127">
            <v>128617</v>
          </cell>
          <cell r="DH127">
            <v>41.857142857142854</v>
          </cell>
          <cell r="DI127">
            <v>0</v>
          </cell>
          <cell r="DJ127">
            <v>0.78100000000000003</v>
          </cell>
          <cell r="DK127">
            <v>0</v>
          </cell>
          <cell r="DL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1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24950</v>
          </cell>
          <cell r="EB127">
            <v>25350</v>
          </cell>
          <cell r="EC127">
            <v>0</v>
          </cell>
          <cell r="ED127">
            <v>0</v>
          </cell>
          <cell r="EE127">
            <v>25350</v>
          </cell>
          <cell r="EF127">
            <v>25350</v>
          </cell>
          <cell r="EG127">
            <v>0</v>
          </cell>
          <cell r="EI127">
            <v>0</v>
          </cell>
          <cell r="EJ127">
            <v>0</v>
          </cell>
          <cell r="EK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153967</v>
          </cell>
          <cell r="EQ127">
            <v>0</v>
          </cell>
          <cell r="ER127">
            <v>153967</v>
          </cell>
          <cell r="ES127">
            <v>1285300.4699604742</v>
          </cell>
          <cell r="ET127">
            <v>0</v>
          </cell>
          <cell r="EU127">
            <v>1285300.4699604742</v>
          </cell>
          <cell r="EV127">
            <v>1259950.4699604742</v>
          </cell>
          <cell r="EW127">
            <v>4300.1722524248262</v>
          </cell>
          <cell r="EX127">
            <v>4265</v>
          </cell>
          <cell r="EY127">
            <v>0</v>
          </cell>
          <cell r="EZ127">
            <v>1249645</v>
          </cell>
          <cell r="FA127">
            <v>0</v>
          </cell>
          <cell r="FB127">
            <v>1285300.4699604742</v>
          </cell>
          <cell r="FC127">
            <v>1259836.6244059405</v>
          </cell>
          <cell r="FD127">
            <v>0</v>
          </cell>
          <cell r="FE127">
            <v>1285300.4699604742</v>
          </cell>
        </row>
        <row r="128">
          <cell r="A128">
            <v>2036</v>
          </cell>
          <cell r="B128">
            <v>8812036</v>
          </cell>
          <cell r="E128" t="str">
            <v>Gosfield Community Primary School</v>
          </cell>
          <cell r="F128" t="str">
            <v>P</v>
          </cell>
          <cell r="G128" t="str">
            <v/>
          </cell>
          <cell r="H128" t="str">
            <v/>
          </cell>
          <cell r="I128" t="str">
            <v>Y</v>
          </cell>
          <cell r="K128">
            <v>2036</v>
          </cell>
          <cell r="L128">
            <v>146725</v>
          </cell>
          <cell r="O128">
            <v>7</v>
          </cell>
          <cell r="P128">
            <v>0</v>
          </cell>
          <cell r="Q128">
            <v>0</v>
          </cell>
          <cell r="S128">
            <v>20</v>
          </cell>
          <cell r="T128">
            <v>120</v>
          </cell>
          <cell r="V128">
            <v>140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140</v>
          </cell>
          <cell r="AF128">
            <v>442134</v>
          </cell>
          <cell r="AG128">
            <v>0</v>
          </cell>
          <cell r="AH128">
            <v>0</v>
          </cell>
          <cell r="AI128">
            <v>0</v>
          </cell>
          <cell r="AJ128">
            <v>442134</v>
          </cell>
          <cell r="AK128">
            <v>7</v>
          </cell>
          <cell r="AL128">
            <v>3290</v>
          </cell>
          <cell r="AM128">
            <v>0</v>
          </cell>
          <cell r="AN128">
            <v>0</v>
          </cell>
          <cell r="AO128">
            <v>3290</v>
          </cell>
          <cell r="AP128">
            <v>7.9999999999999938</v>
          </cell>
          <cell r="AQ128">
            <v>4719.9999999999964</v>
          </cell>
          <cell r="AR128">
            <v>0</v>
          </cell>
          <cell r="AS128">
            <v>0</v>
          </cell>
          <cell r="AT128">
            <v>4719.9999999999964</v>
          </cell>
          <cell r="AU128">
            <v>120.99999999999996</v>
          </cell>
          <cell r="AV128">
            <v>0</v>
          </cell>
          <cell r="AW128">
            <v>0</v>
          </cell>
          <cell r="AX128">
            <v>0</v>
          </cell>
          <cell r="AY128">
            <v>2.0000000000000018</v>
          </cell>
          <cell r="AZ128">
            <v>540.00000000000045</v>
          </cell>
          <cell r="BA128">
            <v>16.99999999999994</v>
          </cell>
          <cell r="BB128">
            <v>7139.9999999999745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7679.9999999999745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7679.9999999999745</v>
          </cell>
          <cell r="BZ128">
            <v>15689.999999999971</v>
          </cell>
          <cell r="CA128">
            <v>0</v>
          </cell>
          <cell r="CB128">
            <v>15689.999999999971</v>
          </cell>
          <cell r="CC128">
            <v>41.034482758620683</v>
          </cell>
          <cell r="CD128">
            <v>46368.96551724137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46368.96551724137</v>
          </cell>
          <cell r="CR128">
            <v>1.5999999999999961</v>
          </cell>
          <cell r="CS128">
            <v>1479.9999999999964</v>
          </cell>
          <cell r="CT128">
            <v>0</v>
          </cell>
          <cell r="CU128">
            <v>0</v>
          </cell>
          <cell r="CV128">
            <v>1479.9999999999964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505672.96551724139</v>
          </cell>
          <cell r="DC128">
            <v>0</v>
          </cell>
          <cell r="DD128">
            <v>505672.96551724139</v>
          </cell>
          <cell r="DE128">
            <v>128617</v>
          </cell>
          <cell r="DF128">
            <v>0</v>
          </cell>
          <cell r="DG128">
            <v>128617</v>
          </cell>
          <cell r="DH128">
            <v>20</v>
          </cell>
          <cell r="DI128">
            <v>0.13084112149532701</v>
          </cell>
          <cell r="DJ128">
            <v>2.3130000000000002</v>
          </cell>
          <cell r="DK128">
            <v>0</v>
          </cell>
          <cell r="DL128">
            <v>1</v>
          </cell>
          <cell r="DO128">
            <v>7196.2616822429854</v>
          </cell>
          <cell r="DP128">
            <v>0</v>
          </cell>
          <cell r="DQ128">
            <v>7196.2616822429854</v>
          </cell>
          <cell r="DR128">
            <v>1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2471.4859999999999</v>
          </cell>
          <cell r="EB128">
            <v>2471.4859999999999</v>
          </cell>
          <cell r="EC128">
            <v>0</v>
          </cell>
          <cell r="ED128">
            <v>0</v>
          </cell>
          <cell r="EE128">
            <v>2471.4859999999999</v>
          </cell>
          <cell r="EF128">
            <v>2471.4859999999999</v>
          </cell>
          <cell r="EG128">
            <v>0</v>
          </cell>
          <cell r="EI128">
            <v>0</v>
          </cell>
          <cell r="EJ128">
            <v>0</v>
          </cell>
          <cell r="EK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138284.747682243</v>
          </cell>
          <cell r="EQ128">
            <v>0</v>
          </cell>
          <cell r="ER128">
            <v>138284.747682243</v>
          </cell>
          <cell r="ES128">
            <v>643957.71319948439</v>
          </cell>
          <cell r="ET128">
            <v>0</v>
          </cell>
          <cell r="EU128">
            <v>643957.71319948439</v>
          </cell>
          <cell r="EV128">
            <v>641486.22719948436</v>
          </cell>
          <cell r="EW128">
            <v>4582.044479996317</v>
          </cell>
          <cell r="EX128">
            <v>4265</v>
          </cell>
          <cell r="EY128">
            <v>0</v>
          </cell>
          <cell r="EZ128">
            <v>597100</v>
          </cell>
          <cell r="FA128">
            <v>0</v>
          </cell>
          <cell r="FB128">
            <v>643957.71319948439</v>
          </cell>
          <cell r="FC128">
            <v>642644.60995227052</v>
          </cell>
          <cell r="FD128">
            <v>0</v>
          </cell>
          <cell r="FE128">
            <v>643957.71319948439</v>
          </cell>
        </row>
        <row r="129">
          <cell r="A129">
            <v>2005</v>
          </cell>
          <cell r="B129">
            <v>8812005</v>
          </cell>
          <cell r="C129">
            <v>4768</v>
          </cell>
          <cell r="D129" t="str">
            <v>RB054768</v>
          </cell>
          <cell r="E129" t="str">
            <v>Grange Primary School</v>
          </cell>
          <cell r="F129" t="str">
            <v>P</v>
          </cell>
          <cell r="G129" t="str">
            <v>Y</v>
          </cell>
          <cell r="H129">
            <v>10009143</v>
          </cell>
          <cell r="I129" t="str">
            <v/>
          </cell>
          <cell r="K129">
            <v>2005</v>
          </cell>
          <cell r="L129">
            <v>131579</v>
          </cell>
          <cell r="O129">
            <v>7</v>
          </cell>
          <cell r="P129">
            <v>0</v>
          </cell>
          <cell r="Q129">
            <v>0</v>
          </cell>
          <cell r="S129">
            <v>33</v>
          </cell>
          <cell r="T129">
            <v>261</v>
          </cell>
          <cell r="V129">
            <v>294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294</v>
          </cell>
          <cell r="AF129">
            <v>928481.4</v>
          </cell>
          <cell r="AG129">
            <v>0</v>
          </cell>
          <cell r="AH129">
            <v>0</v>
          </cell>
          <cell r="AI129">
            <v>0</v>
          </cell>
          <cell r="AJ129">
            <v>928481.4</v>
          </cell>
          <cell r="AK129">
            <v>30.999999999999911</v>
          </cell>
          <cell r="AL129">
            <v>14569.999999999958</v>
          </cell>
          <cell r="AM129">
            <v>0</v>
          </cell>
          <cell r="AN129">
            <v>0</v>
          </cell>
          <cell r="AO129">
            <v>14569.999999999958</v>
          </cell>
          <cell r="AP129">
            <v>33.999999999999893</v>
          </cell>
          <cell r="AQ129">
            <v>20059.999999999938</v>
          </cell>
          <cell r="AR129">
            <v>0</v>
          </cell>
          <cell r="AS129">
            <v>0</v>
          </cell>
          <cell r="AT129">
            <v>20059.999999999938</v>
          </cell>
          <cell r="AU129">
            <v>206.99999999999994</v>
          </cell>
          <cell r="AV129">
            <v>0</v>
          </cell>
          <cell r="AW129">
            <v>30.000000000000114</v>
          </cell>
          <cell r="AX129">
            <v>6600.0000000000255</v>
          </cell>
          <cell r="AY129">
            <v>40.99999999999995</v>
          </cell>
          <cell r="AZ129">
            <v>11069.999999999987</v>
          </cell>
          <cell r="BA129">
            <v>1.0000000000000009</v>
          </cell>
          <cell r="BB129">
            <v>420.0000000000004</v>
          </cell>
          <cell r="BC129">
            <v>1.0000000000000009</v>
          </cell>
          <cell r="BD129">
            <v>460.0000000000004</v>
          </cell>
          <cell r="BE129">
            <v>3.0000000000000115</v>
          </cell>
          <cell r="BF129">
            <v>1470.0000000000057</v>
          </cell>
          <cell r="BG129">
            <v>11.000000000000012</v>
          </cell>
          <cell r="BH129">
            <v>7040.0000000000082</v>
          </cell>
          <cell r="BI129">
            <v>27060.000000000029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27060.000000000029</v>
          </cell>
          <cell r="BZ129">
            <v>61689.999999999927</v>
          </cell>
          <cell r="CA129">
            <v>0</v>
          </cell>
          <cell r="CB129">
            <v>61689.999999999927</v>
          </cell>
          <cell r="CC129">
            <v>84.63636363636364</v>
          </cell>
          <cell r="CD129">
            <v>95639.090909090912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95639.090909090912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3.3793103448275805</v>
          </cell>
          <cell r="CX129">
            <v>1909.3103448275831</v>
          </cell>
          <cell r="CY129">
            <v>0</v>
          </cell>
          <cell r="CZ129">
            <v>0</v>
          </cell>
          <cell r="DA129">
            <v>1909.3103448275831</v>
          </cell>
          <cell r="DB129">
            <v>1087719.8012539183</v>
          </cell>
          <cell r="DC129">
            <v>0</v>
          </cell>
          <cell r="DD129">
            <v>1087719.8012539183</v>
          </cell>
          <cell r="DE129">
            <v>128617</v>
          </cell>
          <cell r="DF129">
            <v>0</v>
          </cell>
          <cell r="DG129">
            <v>128617</v>
          </cell>
          <cell r="DH129">
            <v>42</v>
          </cell>
          <cell r="DI129">
            <v>0</v>
          </cell>
          <cell r="DJ129">
            <v>0.72799999999999998</v>
          </cell>
          <cell r="DK129">
            <v>0</v>
          </cell>
          <cell r="DL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1.0156360164</v>
          </cell>
          <cell r="DS129">
            <v>19018.662172329816</v>
          </cell>
          <cell r="DT129">
            <v>0</v>
          </cell>
          <cell r="DU129">
            <v>19018.662172329816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51798.5</v>
          </cell>
          <cell r="EB129">
            <v>51798.5</v>
          </cell>
          <cell r="EC129">
            <v>-22870.5</v>
          </cell>
          <cell r="ED129">
            <v>0</v>
          </cell>
          <cell r="EE129">
            <v>28928</v>
          </cell>
          <cell r="EF129">
            <v>28928</v>
          </cell>
          <cell r="EG129">
            <v>0</v>
          </cell>
          <cell r="EI129">
            <v>0</v>
          </cell>
          <cell r="EJ129">
            <v>0</v>
          </cell>
          <cell r="EK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176563.66217232982</v>
          </cell>
          <cell r="EQ129">
            <v>0</v>
          </cell>
          <cell r="ER129">
            <v>176563.66217232982</v>
          </cell>
          <cell r="ES129">
            <v>1264283.4634262482</v>
          </cell>
          <cell r="ET129">
            <v>0</v>
          </cell>
          <cell r="EU129">
            <v>1264283.4634262482</v>
          </cell>
          <cell r="EV129">
            <v>1235355.4634262482</v>
          </cell>
          <cell r="EW129">
            <v>4201.8893313817962</v>
          </cell>
          <cell r="EX129">
            <v>4265</v>
          </cell>
          <cell r="EY129">
            <v>63.110668618203817</v>
          </cell>
          <cell r="EZ129">
            <v>1253910</v>
          </cell>
          <cell r="FA129">
            <v>18554.53657375183</v>
          </cell>
          <cell r="FB129">
            <v>1282838</v>
          </cell>
          <cell r="FC129">
            <v>1265534.7950189777</v>
          </cell>
          <cell r="FD129">
            <v>0</v>
          </cell>
          <cell r="FE129">
            <v>1282838</v>
          </cell>
        </row>
        <row r="130">
          <cell r="A130">
            <v>2481</v>
          </cell>
          <cell r="B130">
            <v>8812481</v>
          </cell>
          <cell r="E130" t="str">
            <v>Greensted Infant School and Nursery</v>
          </cell>
          <cell r="F130" t="str">
            <v>P</v>
          </cell>
          <cell r="G130" t="str">
            <v/>
          </cell>
          <cell r="H130" t="str">
            <v/>
          </cell>
          <cell r="I130" t="str">
            <v>Y</v>
          </cell>
          <cell r="K130">
            <v>2481</v>
          </cell>
          <cell r="L130">
            <v>146138</v>
          </cell>
          <cell r="O130">
            <v>3</v>
          </cell>
          <cell r="P130">
            <v>0</v>
          </cell>
          <cell r="Q130">
            <v>0</v>
          </cell>
          <cell r="S130">
            <v>60</v>
          </cell>
          <cell r="T130">
            <v>119</v>
          </cell>
          <cell r="V130">
            <v>179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179</v>
          </cell>
          <cell r="AF130">
            <v>565299.9</v>
          </cell>
          <cell r="AG130">
            <v>0</v>
          </cell>
          <cell r="AH130">
            <v>0</v>
          </cell>
          <cell r="AI130">
            <v>0</v>
          </cell>
          <cell r="AJ130">
            <v>565299.9</v>
          </cell>
          <cell r="AK130">
            <v>46.000000000000064</v>
          </cell>
          <cell r="AL130">
            <v>21620.000000000029</v>
          </cell>
          <cell r="AM130">
            <v>0</v>
          </cell>
          <cell r="AN130">
            <v>0</v>
          </cell>
          <cell r="AO130">
            <v>21620.000000000029</v>
          </cell>
          <cell r="AP130">
            <v>59</v>
          </cell>
          <cell r="AQ130">
            <v>34810</v>
          </cell>
          <cell r="AR130">
            <v>0</v>
          </cell>
          <cell r="AS130">
            <v>0</v>
          </cell>
          <cell r="AT130">
            <v>34810</v>
          </cell>
          <cell r="AU130">
            <v>2.9999999999999911</v>
          </cell>
          <cell r="AV130">
            <v>0</v>
          </cell>
          <cell r="AW130">
            <v>4</v>
          </cell>
          <cell r="AX130">
            <v>880</v>
          </cell>
          <cell r="AY130">
            <v>96.999999999999986</v>
          </cell>
          <cell r="AZ130">
            <v>26189.999999999996</v>
          </cell>
          <cell r="BA130">
            <v>33.99999999999995</v>
          </cell>
          <cell r="BB130">
            <v>14279.99999999998</v>
          </cell>
          <cell r="BC130">
            <v>4.9999999999999911</v>
          </cell>
          <cell r="BD130">
            <v>2299.9999999999959</v>
          </cell>
          <cell r="BE130">
            <v>27.000000000000068</v>
          </cell>
          <cell r="BF130">
            <v>13230.000000000033</v>
          </cell>
          <cell r="BG130">
            <v>9.0000000000000089</v>
          </cell>
          <cell r="BH130">
            <v>5760.0000000000055</v>
          </cell>
          <cell r="BI130">
            <v>62640.000000000007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62640.000000000007</v>
          </cell>
          <cell r="BZ130">
            <v>119070.00000000003</v>
          </cell>
          <cell r="CA130">
            <v>0</v>
          </cell>
          <cell r="CB130">
            <v>119070.00000000003</v>
          </cell>
          <cell r="CC130">
            <v>43.786069346425286</v>
          </cell>
          <cell r="CD130">
            <v>49478.258361460576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49478.258361460576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16.546218487394963</v>
          </cell>
          <cell r="CX130">
            <v>9348.6134453781542</v>
          </cell>
          <cell r="CY130">
            <v>0</v>
          </cell>
          <cell r="CZ130">
            <v>0</v>
          </cell>
          <cell r="DA130">
            <v>9348.6134453781542</v>
          </cell>
          <cell r="DB130">
            <v>743196.77180683869</v>
          </cell>
          <cell r="DC130">
            <v>0</v>
          </cell>
          <cell r="DD130">
            <v>743196.77180683869</v>
          </cell>
          <cell r="DE130">
            <v>128617</v>
          </cell>
          <cell r="DF130">
            <v>0</v>
          </cell>
          <cell r="DG130">
            <v>128617</v>
          </cell>
          <cell r="DH130">
            <v>59.666666666666664</v>
          </cell>
          <cell r="DI130">
            <v>0</v>
          </cell>
          <cell r="DJ130">
            <v>0.69399999999999995</v>
          </cell>
          <cell r="DK130">
            <v>0</v>
          </cell>
          <cell r="DL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1.0156360164</v>
          </cell>
          <cell r="DS130">
            <v>13631.694433717594</v>
          </cell>
          <cell r="DT130">
            <v>0</v>
          </cell>
          <cell r="DU130">
            <v>13631.694433717594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2388.1779999999999</v>
          </cell>
          <cell r="EB130">
            <v>2388.1779999999999</v>
          </cell>
          <cell r="EC130">
            <v>0</v>
          </cell>
          <cell r="ED130">
            <v>0</v>
          </cell>
          <cell r="EE130">
            <v>2388.1779999999999</v>
          </cell>
          <cell r="EF130">
            <v>2388.1779999999999</v>
          </cell>
          <cell r="EG130">
            <v>0</v>
          </cell>
          <cell r="EI130">
            <v>0</v>
          </cell>
          <cell r="EJ130">
            <v>0</v>
          </cell>
          <cell r="EK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144636.8724337176</v>
          </cell>
          <cell r="EQ130">
            <v>0</v>
          </cell>
          <cell r="ER130">
            <v>144636.8724337176</v>
          </cell>
          <cell r="ES130">
            <v>887833.64424055628</v>
          </cell>
          <cell r="ET130">
            <v>0</v>
          </cell>
          <cell r="EU130">
            <v>887833.64424055628</v>
          </cell>
          <cell r="EV130">
            <v>885445.46624055633</v>
          </cell>
          <cell r="EW130">
            <v>4946.6227164276888</v>
          </cell>
          <cell r="EX130">
            <v>4265</v>
          </cell>
          <cell r="EY130">
            <v>0</v>
          </cell>
          <cell r="EZ130">
            <v>763435</v>
          </cell>
          <cell r="FA130">
            <v>0</v>
          </cell>
          <cell r="FB130">
            <v>887833.64424055628</v>
          </cell>
          <cell r="FC130">
            <v>868827.72766104829</v>
          </cell>
          <cell r="FD130">
            <v>0</v>
          </cell>
          <cell r="FE130">
            <v>887833.64424055628</v>
          </cell>
        </row>
        <row r="131">
          <cell r="A131">
            <v>2023</v>
          </cell>
          <cell r="B131">
            <v>8812023</v>
          </cell>
          <cell r="E131" t="str">
            <v>Greensted Junior School</v>
          </cell>
          <cell r="F131" t="str">
            <v>P</v>
          </cell>
          <cell r="G131" t="str">
            <v/>
          </cell>
          <cell r="H131" t="str">
            <v/>
          </cell>
          <cell r="I131" t="str">
            <v>Y</v>
          </cell>
          <cell r="K131">
            <v>2023</v>
          </cell>
          <cell r="L131">
            <v>138604</v>
          </cell>
          <cell r="O131">
            <v>4</v>
          </cell>
          <cell r="P131">
            <v>0</v>
          </cell>
          <cell r="Q131">
            <v>0</v>
          </cell>
          <cell r="S131">
            <v>0</v>
          </cell>
          <cell r="T131">
            <v>241</v>
          </cell>
          <cell r="V131">
            <v>241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241</v>
          </cell>
          <cell r="AF131">
            <v>761102.1</v>
          </cell>
          <cell r="AG131">
            <v>0</v>
          </cell>
          <cell r="AH131">
            <v>0</v>
          </cell>
          <cell r="AI131">
            <v>0</v>
          </cell>
          <cell r="AJ131">
            <v>761102.1</v>
          </cell>
          <cell r="AK131">
            <v>75.000000000000085</v>
          </cell>
          <cell r="AL131">
            <v>35250.000000000044</v>
          </cell>
          <cell r="AM131">
            <v>0</v>
          </cell>
          <cell r="AN131">
            <v>0</v>
          </cell>
          <cell r="AO131">
            <v>35250.000000000044</v>
          </cell>
          <cell r="AP131">
            <v>92.000000000000085</v>
          </cell>
          <cell r="AQ131">
            <v>54280.000000000051</v>
          </cell>
          <cell r="AR131">
            <v>0</v>
          </cell>
          <cell r="AS131">
            <v>0</v>
          </cell>
          <cell r="AT131">
            <v>54280.000000000051</v>
          </cell>
          <cell r="AU131">
            <v>5.0000000000000044</v>
          </cell>
          <cell r="AV131">
            <v>0</v>
          </cell>
          <cell r="AW131">
            <v>6.0000000000000062</v>
          </cell>
          <cell r="AX131">
            <v>1320.0000000000014</v>
          </cell>
          <cell r="AY131">
            <v>133.99999999999989</v>
          </cell>
          <cell r="AZ131">
            <v>36179.999999999971</v>
          </cell>
          <cell r="BA131">
            <v>40.000000000000036</v>
          </cell>
          <cell r="BB131">
            <v>16800.000000000015</v>
          </cell>
          <cell r="BC131">
            <v>8.0000000000000089</v>
          </cell>
          <cell r="BD131">
            <v>3680.0000000000041</v>
          </cell>
          <cell r="BE131">
            <v>32.000000000000036</v>
          </cell>
          <cell r="BF131">
            <v>15680.000000000018</v>
          </cell>
          <cell r="BG131">
            <v>15.999999999999993</v>
          </cell>
          <cell r="BH131">
            <v>10239.999999999996</v>
          </cell>
          <cell r="BI131">
            <v>83900.000000000015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83900.000000000015</v>
          </cell>
          <cell r="BZ131">
            <v>173430.00000000012</v>
          </cell>
          <cell r="CA131">
            <v>0</v>
          </cell>
          <cell r="CB131">
            <v>173430.00000000012</v>
          </cell>
          <cell r="CC131">
            <v>69.440677966101703</v>
          </cell>
          <cell r="CD131">
            <v>78467.966101694925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78467.966101694925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4.0000000000000044</v>
          </cell>
          <cell r="CX131">
            <v>2260.0000000000027</v>
          </cell>
          <cell r="CY131">
            <v>0</v>
          </cell>
          <cell r="CZ131">
            <v>0</v>
          </cell>
          <cell r="DA131">
            <v>2260.0000000000027</v>
          </cell>
          <cell r="DB131">
            <v>1015260.0661016949</v>
          </cell>
          <cell r="DC131">
            <v>0</v>
          </cell>
          <cell r="DD131">
            <v>1015260.0661016949</v>
          </cell>
          <cell r="DE131">
            <v>128617</v>
          </cell>
          <cell r="DF131">
            <v>0</v>
          </cell>
          <cell r="DG131">
            <v>128617</v>
          </cell>
          <cell r="DH131">
            <v>60.25</v>
          </cell>
          <cell r="DI131">
            <v>0</v>
          </cell>
          <cell r="DJ131">
            <v>0.69799999999999995</v>
          </cell>
          <cell r="DK131">
            <v>0</v>
          </cell>
          <cell r="DL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1.0156360164</v>
          </cell>
          <cell r="DS131">
            <v>17885.680565149996</v>
          </cell>
          <cell r="DT131">
            <v>0</v>
          </cell>
          <cell r="DU131">
            <v>17885.680565149996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5718.8</v>
          </cell>
          <cell r="EB131">
            <v>5718.8</v>
          </cell>
          <cell r="EC131">
            <v>0</v>
          </cell>
          <cell r="ED131">
            <v>0</v>
          </cell>
          <cell r="EE131">
            <v>5718.8</v>
          </cell>
          <cell r="EF131">
            <v>5718.8</v>
          </cell>
          <cell r="EG131">
            <v>0</v>
          </cell>
          <cell r="EI131">
            <v>0</v>
          </cell>
          <cell r="EJ131">
            <v>0</v>
          </cell>
          <cell r="EK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152221.48056514998</v>
          </cell>
          <cell r="EQ131">
            <v>0</v>
          </cell>
          <cell r="ER131">
            <v>152221.48056514998</v>
          </cell>
          <cell r="ES131">
            <v>1167481.546666845</v>
          </cell>
          <cell r="ET131">
            <v>0</v>
          </cell>
          <cell r="EU131">
            <v>1167481.546666845</v>
          </cell>
          <cell r="EV131">
            <v>1161762.7466668449</v>
          </cell>
          <cell r="EW131">
            <v>4820.5923098209332</v>
          </cell>
          <cell r="EX131">
            <v>4265</v>
          </cell>
          <cell r="EY131">
            <v>0</v>
          </cell>
          <cell r="EZ131">
            <v>1027865</v>
          </cell>
          <cell r="FA131">
            <v>0</v>
          </cell>
          <cell r="FB131">
            <v>1167481.546666845</v>
          </cell>
          <cell r="FC131">
            <v>1132890.8439454492</v>
          </cell>
          <cell r="FD131">
            <v>0</v>
          </cell>
          <cell r="FE131">
            <v>1167481.546666845</v>
          </cell>
        </row>
        <row r="132">
          <cell r="A132">
            <v>3833</v>
          </cell>
          <cell r="B132">
            <v>8813833</v>
          </cell>
          <cell r="E132" t="str">
            <v>Grove Wood Primary School</v>
          </cell>
          <cell r="F132" t="str">
            <v>P</v>
          </cell>
          <cell r="G132" t="str">
            <v/>
          </cell>
          <cell r="H132" t="str">
            <v/>
          </cell>
          <cell r="I132" t="str">
            <v>Y</v>
          </cell>
          <cell r="K132">
            <v>3833</v>
          </cell>
          <cell r="L132">
            <v>141052</v>
          </cell>
          <cell r="O132">
            <v>7</v>
          </cell>
          <cell r="P132">
            <v>0</v>
          </cell>
          <cell r="Q132">
            <v>0</v>
          </cell>
          <cell r="S132">
            <v>90</v>
          </cell>
          <cell r="T132">
            <v>543</v>
          </cell>
          <cell r="V132">
            <v>633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633</v>
          </cell>
          <cell r="AF132">
            <v>1999077.3</v>
          </cell>
          <cell r="AG132">
            <v>0</v>
          </cell>
          <cell r="AH132">
            <v>0</v>
          </cell>
          <cell r="AI132">
            <v>0</v>
          </cell>
          <cell r="AJ132">
            <v>1999077.3</v>
          </cell>
          <cell r="AK132">
            <v>61.999999999999979</v>
          </cell>
          <cell r="AL132">
            <v>29139.999999999989</v>
          </cell>
          <cell r="AM132">
            <v>0</v>
          </cell>
          <cell r="AN132">
            <v>0</v>
          </cell>
          <cell r="AO132">
            <v>29139.999999999989</v>
          </cell>
          <cell r="AP132">
            <v>64.999999999999858</v>
          </cell>
          <cell r="AQ132">
            <v>38349.999999999913</v>
          </cell>
          <cell r="AR132">
            <v>0</v>
          </cell>
          <cell r="AS132">
            <v>0</v>
          </cell>
          <cell r="AT132">
            <v>38349.999999999913</v>
          </cell>
          <cell r="AU132">
            <v>626.97142857142887</v>
          </cell>
          <cell r="AV132">
            <v>0</v>
          </cell>
          <cell r="AW132">
            <v>3.0142857142857129</v>
          </cell>
          <cell r="AX132">
            <v>663.14285714285688</v>
          </cell>
          <cell r="AY132">
            <v>3.0142857142857129</v>
          </cell>
          <cell r="AZ132">
            <v>813.85714285714243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1476.9999999999993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1476.9999999999993</v>
          </cell>
          <cell r="BZ132">
            <v>68966.999999999898</v>
          </cell>
          <cell r="CA132">
            <v>0</v>
          </cell>
          <cell r="CB132">
            <v>68966.999999999898</v>
          </cell>
          <cell r="CC132">
            <v>151.82656826568268</v>
          </cell>
          <cell r="CD132">
            <v>171564.02214022144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171564.02214022144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6.9944751381215609</v>
          </cell>
          <cell r="CX132">
            <v>3951.878453038682</v>
          </cell>
          <cell r="CY132">
            <v>0</v>
          </cell>
          <cell r="CZ132">
            <v>0</v>
          </cell>
          <cell r="DA132">
            <v>3951.878453038682</v>
          </cell>
          <cell r="DB132">
            <v>2243560.2005932601</v>
          </cell>
          <cell r="DC132">
            <v>0</v>
          </cell>
          <cell r="DD132">
            <v>2243560.2005932601</v>
          </cell>
          <cell r="DE132">
            <v>128617</v>
          </cell>
          <cell r="DF132">
            <v>0</v>
          </cell>
          <cell r="DG132">
            <v>128617</v>
          </cell>
          <cell r="DH132">
            <v>90.428571428571431</v>
          </cell>
          <cell r="DI132">
            <v>0</v>
          </cell>
          <cell r="DJ132">
            <v>0.81699999999999995</v>
          </cell>
          <cell r="DK132">
            <v>0</v>
          </cell>
          <cell r="DL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1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12916.6</v>
          </cell>
          <cell r="EB132">
            <v>12916.6</v>
          </cell>
          <cell r="EC132">
            <v>0</v>
          </cell>
          <cell r="ED132">
            <v>0</v>
          </cell>
          <cell r="EE132">
            <v>12916.6</v>
          </cell>
          <cell r="EF132">
            <v>12916.6</v>
          </cell>
          <cell r="EG132">
            <v>0</v>
          </cell>
          <cell r="EI132">
            <v>0</v>
          </cell>
          <cell r="EJ132">
            <v>0</v>
          </cell>
          <cell r="EK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141533.6</v>
          </cell>
          <cell r="EQ132">
            <v>0</v>
          </cell>
          <cell r="ER132">
            <v>141533.6</v>
          </cell>
          <cell r="ES132">
            <v>2385093.8005932602</v>
          </cell>
          <cell r="ET132">
            <v>0</v>
          </cell>
          <cell r="EU132">
            <v>2385093.8005932602</v>
          </cell>
          <cell r="EV132">
            <v>2372177.2005932601</v>
          </cell>
          <cell r="EW132">
            <v>3747.5153247918802</v>
          </cell>
          <cell r="EX132">
            <v>4265</v>
          </cell>
          <cell r="EY132">
            <v>517.48467520811982</v>
          </cell>
          <cell r="EZ132">
            <v>2699745</v>
          </cell>
          <cell r="FA132">
            <v>327567.79940673988</v>
          </cell>
          <cell r="FB132">
            <v>2712661.6</v>
          </cell>
          <cell r="FC132">
            <v>2670621.2112798095</v>
          </cell>
          <cell r="FD132">
            <v>0</v>
          </cell>
          <cell r="FE132">
            <v>2712661.6</v>
          </cell>
        </row>
        <row r="133">
          <cell r="A133">
            <v>2380</v>
          </cell>
          <cell r="B133">
            <v>8812380</v>
          </cell>
          <cell r="C133">
            <v>2480</v>
          </cell>
          <cell r="D133" t="str">
            <v>RB052480</v>
          </cell>
          <cell r="E133" t="str">
            <v>Great Bardfield Primary School</v>
          </cell>
          <cell r="F133" t="str">
            <v>P</v>
          </cell>
          <cell r="G133" t="str">
            <v>Y</v>
          </cell>
          <cell r="H133">
            <v>10041510</v>
          </cell>
          <cell r="I133" t="str">
            <v/>
          </cell>
          <cell r="K133">
            <v>2380</v>
          </cell>
          <cell r="L133">
            <v>114835</v>
          </cell>
          <cell r="O133">
            <v>7</v>
          </cell>
          <cell r="P133">
            <v>0</v>
          </cell>
          <cell r="Q133">
            <v>0</v>
          </cell>
          <cell r="S133">
            <v>21</v>
          </cell>
          <cell r="T133">
            <v>116</v>
          </cell>
          <cell r="V133">
            <v>137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137</v>
          </cell>
          <cell r="AF133">
            <v>432659.7</v>
          </cell>
          <cell r="AG133">
            <v>0</v>
          </cell>
          <cell r="AH133">
            <v>0</v>
          </cell>
          <cell r="AI133">
            <v>0</v>
          </cell>
          <cell r="AJ133">
            <v>432659.7</v>
          </cell>
          <cell r="AK133">
            <v>10</v>
          </cell>
          <cell r="AL133">
            <v>4700</v>
          </cell>
          <cell r="AM133">
            <v>0</v>
          </cell>
          <cell r="AN133">
            <v>0</v>
          </cell>
          <cell r="AO133">
            <v>4700</v>
          </cell>
          <cell r="AP133">
            <v>11.999999999999998</v>
          </cell>
          <cell r="AQ133">
            <v>7079.9999999999991</v>
          </cell>
          <cell r="AR133">
            <v>0</v>
          </cell>
          <cell r="AS133">
            <v>0</v>
          </cell>
          <cell r="AT133">
            <v>7079.9999999999991</v>
          </cell>
          <cell r="AU133">
            <v>135.00000000000006</v>
          </cell>
          <cell r="AV133">
            <v>0</v>
          </cell>
          <cell r="AW133">
            <v>0</v>
          </cell>
          <cell r="AX133">
            <v>0</v>
          </cell>
          <cell r="AY133">
            <v>1.9999999999999998</v>
          </cell>
          <cell r="AZ133">
            <v>539.99999999999989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539.99999999999989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539.99999999999989</v>
          </cell>
          <cell r="BZ133">
            <v>12320</v>
          </cell>
          <cell r="CA133">
            <v>0</v>
          </cell>
          <cell r="CB133">
            <v>12320</v>
          </cell>
          <cell r="CC133">
            <v>31.702479338842977</v>
          </cell>
          <cell r="CD133">
            <v>35823.801652892565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35823.801652892565</v>
          </cell>
          <cell r="CR133">
            <v>2.7799999999999994</v>
          </cell>
          <cell r="CS133">
            <v>2571.4999999999995</v>
          </cell>
          <cell r="CT133">
            <v>0</v>
          </cell>
          <cell r="CU133">
            <v>0</v>
          </cell>
          <cell r="CV133">
            <v>2571.4999999999995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483375.00165289256</v>
          </cell>
          <cell r="DC133">
            <v>0</v>
          </cell>
          <cell r="DD133">
            <v>483375.00165289256</v>
          </cell>
          <cell r="DE133">
            <v>128617</v>
          </cell>
          <cell r="DF133">
            <v>0</v>
          </cell>
          <cell r="DG133">
            <v>128617</v>
          </cell>
          <cell r="DH133">
            <v>19.571428571428573</v>
          </cell>
          <cell r="DI133">
            <v>0.17089452603471267</v>
          </cell>
          <cell r="DJ133">
            <v>2.2879999999999998</v>
          </cell>
          <cell r="DK133">
            <v>0</v>
          </cell>
          <cell r="DL133">
            <v>1</v>
          </cell>
          <cell r="DO133">
            <v>9399.1989319091972</v>
          </cell>
          <cell r="DP133">
            <v>0</v>
          </cell>
          <cell r="DQ133">
            <v>9399.1989319091972</v>
          </cell>
          <cell r="DR133">
            <v>1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10728.5</v>
          </cell>
          <cell r="EB133">
            <v>10900.5</v>
          </cell>
          <cell r="EC133">
            <v>0</v>
          </cell>
          <cell r="ED133">
            <v>0</v>
          </cell>
          <cell r="EE133">
            <v>10900.5</v>
          </cell>
          <cell r="EF133">
            <v>10900.5</v>
          </cell>
          <cell r="EG133">
            <v>0</v>
          </cell>
          <cell r="EI133">
            <v>0</v>
          </cell>
          <cell r="EJ133">
            <v>0</v>
          </cell>
          <cell r="EK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148916.6989319092</v>
          </cell>
          <cell r="EQ133">
            <v>0</v>
          </cell>
          <cell r="ER133">
            <v>148916.6989319092</v>
          </cell>
          <cell r="ES133">
            <v>632291.70058480173</v>
          </cell>
          <cell r="ET133">
            <v>0</v>
          </cell>
          <cell r="EU133">
            <v>632291.70058480173</v>
          </cell>
          <cell r="EV133">
            <v>621391.20058480173</v>
          </cell>
          <cell r="EW133">
            <v>4535.7021940496479</v>
          </cell>
          <cell r="EX133">
            <v>4265</v>
          </cell>
          <cell r="EY133">
            <v>0</v>
          </cell>
          <cell r="EZ133">
            <v>584305</v>
          </cell>
          <cell r="FA133">
            <v>0</v>
          </cell>
          <cell r="FB133">
            <v>632291.70058480173</v>
          </cell>
          <cell r="FC133">
            <v>624628.69786642608</v>
          </cell>
          <cell r="FD133">
            <v>0</v>
          </cell>
          <cell r="FE133">
            <v>632291.70058480173</v>
          </cell>
        </row>
        <row r="134">
          <cell r="A134">
            <v>2045</v>
          </cell>
          <cell r="B134">
            <v>8812045</v>
          </cell>
          <cell r="C134">
            <v>2488</v>
          </cell>
          <cell r="D134" t="str">
            <v>RB052488</v>
          </cell>
          <cell r="E134" t="str">
            <v>Great Bentley Primary School</v>
          </cell>
          <cell r="F134" t="str">
            <v>P</v>
          </cell>
          <cell r="G134" t="str">
            <v>Y</v>
          </cell>
          <cell r="H134">
            <v>10026582</v>
          </cell>
          <cell r="I134" t="str">
            <v/>
          </cell>
          <cell r="K134">
            <v>2045</v>
          </cell>
          <cell r="L134">
            <v>114736</v>
          </cell>
          <cell r="O134">
            <v>7</v>
          </cell>
          <cell r="P134">
            <v>0</v>
          </cell>
          <cell r="Q134">
            <v>0</v>
          </cell>
          <cell r="S134">
            <v>32</v>
          </cell>
          <cell r="T134">
            <v>181</v>
          </cell>
          <cell r="V134">
            <v>213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213</v>
          </cell>
          <cell r="AF134">
            <v>672675.29999999993</v>
          </cell>
          <cell r="AG134">
            <v>0</v>
          </cell>
          <cell r="AH134">
            <v>0</v>
          </cell>
          <cell r="AI134">
            <v>0</v>
          </cell>
          <cell r="AJ134">
            <v>672675.29999999993</v>
          </cell>
          <cell r="AK134">
            <v>17.000000000000007</v>
          </cell>
          <cell r="AL134">
            <v>7990.0000000000036</v>
          </cell>
          <cell r="AM134">
            <v>0</v>
          </cell>
          <cell r="AN134">
            <v>0</v>
          </cell>
          <cell r="AO134">
            <v>7990.0000000000036</v>
          </cell>
          <cell r="AP134">
            <v>19</v>
          </cell>
          <cell r="AQ134">
            <v>11210</v>
          </cell>
          <cell r="AR134">
            <v>0</v>
          </cell>
          <cell r="AS134">
            <v>0</v>
          </cell>
          <cell r="AT134">
            <v>11210</v>
          </cell>
          <cell r="AU134">
            <v>196.92452830188671</v>
          </cell>
          <cell r="AV134">
            <v>0</v>
          </cell>
          <cell r="AW134">
            <v>3.0141509433962232</v>
          </cell>
          <cell r="AX134">
            <v>663.11320754716917</v>
          </cell>
          <cell r="AY134">
            <v>0</v>
          </cell>
          <cell r="AZ134">
            <v>0</v>
          </cell>
          <cell r="BA134">
            <v>7.033018867924528</v>
          </cell>
          <cell r="BB134">
            <v>2953.867924528302</v>
          </cell>
          <cell r="BC134">
            <v>1.0047169811320751</v>
          </cell>
          <cell r="BD134">
            <v>462.16981132075455</v>
          </cell>
          <cell r="BE134">
            <v>5.0235849056603863</v>
          </cell>
          <cell r="BF134">
            <v>2461.5566037735894</v>
          </cell>
          <cell r="BG134">
            <v>0</v>
          </cell>
          <cell r="BH134">
            <v>0</v>
          </cell>
          <cell r="BI134">
            <v>6540.7075471698154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6540.7075471698154</v>
          </cell>
          <cell r="BZ134">
            <v>25740.707547169819</v>
          </cell>
          <cell r="CA134">
            <v>0</v>
          </cell>
          <cell r="CB134">
            <v>25740.707547169819</v>
          </cell>
          <cell r="CC134">
            <v>55.309392265193374</v>
          </cell>
          <cell r="CD134">
            <v>62499.613259668513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62499.613259668513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1.1833333333333342</v>
          </cell>
          <cell r="CX134">
            <v>668.58333333333383</v>
          </cell>
          <cell r="CY134">
            <v>0</v>
          </cell>
          <cell r="CZ134">
            <v>0</v>
          </cell>
          <cell r="DA134">
            <v>668.58333333333383</v>
          </cell>
          <cell r="DB134">
            <v>761584.20414017153</v>
          </cell>
          <cell r="DC134">
            <v>0</v>
          </cell>
          <cell r="DD134">
            <v>761584.20414017153</v>
          </cell>
          <cell r="DE134">
            <v>128617</v>
          </cell>
          <cell r="DF134">
            <v>0</v>
          </cell>
          <cell r="DG134">
            <v>128617</v>
          </cell>
          <cell r="DH134">
            <v>30.428571428571427</v>
          </cell>
          <cell r="DI134">
            <v>0</v>
          </cell>
          <cell r="DJ134">
            <v>3.0070000000000001</v>
          </cell>
          <cell r="DK134">
            <v>0</v>
          </cell>
          <cell r="DL134">
            <v>1</v>
          </cell>
          <cell r="DO134">
            <v>0</v>
          </cell>
          <cell r="DP134">
            <v>0</v>
          </cell>
          <cell r="DQ134">
            <v>0</v>
          </cell>
          <cell r="DR134">
            <v>1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24878</v>
          </cell>
          <cell r="EB134">
            <v>24878</v>
          </cell>
          <cell r="EC134">
            <v>0</v>
          </cell>
          <cell r="ED134">
            <v>0</v>
          </cell>
          <cell r="EE134">
            <v>24878</v>
          </cell>
          <cell r="EF134">
            <v>24878</v>
          </cell>
          <cell r="EG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242720</v>
          </cell>
          <cell r="EM134">
            <v>0</v>
          </cell>
          <cell r="EN134">
            <v>0</v>
          </cell>
          <cell r="EO134">
            <v>0</v>
          </cell>
          <cell r="EP134">
            <v>396215</v>
          </cell>
          <cell r="EQ134">
            <v>0</v>
          </cell>
          <cell r="ER134">
            <v>396215</v>
          </cell>
          <cell r="ES134">
            <v>1157799.2041401714</v>
          </cell>
          <cell r="ET134">
            <v>0</v>
          </cell>
          <cell r="EU134">
            <v>1157799.2041401714</v>
          </cell>
          <cell r="EV134">
            <v>890201.20414017153</v>
          </cell>
          <cell r="EW134">
            <v>4179.3483762449368</v>
          </cell>
          <cell r="EX134">
            <v>4265</v>
          </cell>
          <cell r="EY134">
            <v>85.651623755063156</v>
          </cell>
          <cell r="EZ134">
            <v>908445</v>
          </cell>
          <cell r="FA134">
            <v>18243.795859828475</v>
          </cell>
          <cell r="FB134">
            <v>1176043</v>
          </cell>
          <cell r="FC134">
            <v>1159900.0423571428</v>
          </cell>
          <cell r="FD134">
            <v>0</v>
          </cell>
          <cell r="FE134">
            <v>1176043</v>
          </cell>
        </row>
        <row r="135">
          <cell r="A135">
            <v>2598</v>
          </cell>
          <cell r="B135">
            <v>8812598</v>
          </cell>
          <cell r="E135" t="str">
            <v>Great Berry Primary School</v>
          </cell>
          <cell r="F135" t="str">
            <v>P</v>
          </cell>
          <cell r="G135" t="str">
            <v/>
          </cell>
          <cell r="H135" t="str">
            <v/>
          </cell>
          <cell r="I135" t="str">
            <v>Y</v>
          </cell>
          <cell r="K135">
            <v>2598</v>
          </cell>
          <cell r="L135">
            <v>137226</v>
          </cell>
          <cell r="O135">
            <v>7</v>
          </cell>
          <cell r="P135">
            <v>0</v>
          </cell>
          <cell r="Q135">
            <v>0</v>
          </cell>
          <cell r="S135">
            <v>61</v>
          </cell>
          <cell r="T135">
            <v>373</v>
          </cell>
          <cell r="V135">
            <v>434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434</v>
          </cell>
          <cell r="AF135">
            <v>1370615.4</v>
          </cell>
          <cell r="AG135">
            <v>0</v>
          </cell>
          <cell r="AH135">
            <v>0</v>
          </cell>
          <cell r="AI135">
            <v>0</v>
          </cell>
          <cell r="AJ135">
            <v>1370615.4</v>
          </cell>
          <cell r="AK135">
            <v>6.999999999999992</v>
          </cell>
          <cell r="AL135">
            <v>3289.9999999999964</v>
          </cell>
          <cell r="AM135">
            <v>0</v>
          </cell>
          <cell r="AN135">
            <v>0</v>
          </cell>
          <cell r="AO135">
            <v>3289.9999999999964</v>
          </cell>
          <cell r="AP135">
            <v>11.000000000000014</v>
          </cell>
          <cell r="AQ135">
            <v>6490.0000000000082</v>
          </cell>
          <cell r="AR135">
            <v>0</v>
          </cell>
          <cell r="AS135">
            <v>0</v>
          </cell>
          <cell r="AT135">
            <v>6490.0000000000082</v>
          </cell>
          <cell r="AU135">
            <v>387.00000000000006</v>
          </cell>
          <cell r="AV135">
            <v>0</v>
          </cell>
          <cell r="AW135">
            <v>20.000000000000014</v>
          </cell>
          <cell r="AX135">
            <v>4400.0000000000027</v>
          </cell>
          <cell r="AY135">
            <v>13.999999999999984</v>
          </cell>
          <cell r="AZ135">
            <v>3779.9999999999959</v>
          </cell>
          <cell r="BA135">
            <v>11.000000000000014</v>
          </cell>
          <cell r="BB135">
            <v>4620.0000000000064</v>
          </cell>
          <cell r="BC135">
            <v>1.0000000000000009</v>
          </cell>
          <cell r="BD135">
            <v>460.0000000000004</v>
          </cell>
          <cell r="BE135">
            <v>1.0000000000000009</v>
          </cell>
          <cell r="BF135">
            <v>490.00000000000045</v>
          </cell>
          <cell r="BG135">
            <v>0</v>
          </cell>
          <cell r="BH135">
            <v>0</v>
          </cell>
          <cell r="BI135">
            <v>13750.000000000004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13750.000000000004</v>
          </cell>
          <cell r="BZ135">
            <v>23530.000000000007</v>
          </cell>
          <cell r="CA135">
            <v>0</v>
          </cell>
          <cell r="CB135">
            <v>23530.000000000007</v>
          </cell>
          <cell r="CC135">
            <v>89.793103448275858</v>
          </cell>
          <cell r="CD135">
            <v>101466.20689655172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101466.20689655172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24.434316353887379</v>
          </cell>
          <cell r="CX135">
            <v>13805.388739946369</v>
          </cell>
          <cell r="CY135">
            <v>0</v>
          </cell>
          <cell r="CZ135">
            <v>0</v>
          </cell>
          <cell r="DA135">
            <v>13805.388739946369</v>
          </cell>
          <cell r="DB135">
            <v>1509416.9956364979</v>
          </cell>
          <cell r="DC135">
            <v>0</v>
          </cell>
          <cell r="DD135">
            <v>1509416.9956364979</v>
          </cell>
          <cell r="DE135">
            <v>128617</v>
          </cell>
          <cell r="DF135">
            <v>0</v>
          </cell>
          <cell r="DG135">
            <v>128617</v>
          </cell>
          <cell r="DH135">
            <v>62</v>
          </cell>
          <cell r="DI135">
            <v>0</v>
          </cell>
          <cell r="DJ135">
            <v>1.5449999999999999</v>
          </cell>
          <cell r="DK135">
            <v>0</v>
          </cell>
          <cell r="DL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1.0156360164</v>
          </cell>
          <cell r="DS135">
            <v>25612.326419529822</v>
          </cell>
          <cell r="DT135">
            <v>0</v>
          </cell>
          <cell r="DU135">
            <v>25612.326419529822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9514.9</v>
          </cell>
          <cell r="EB135">
            <v>9514.9</v>
          </cell>
          <cell r="EC135">
            <v>0</v>
          </cell>
          <cell r="ED135">
            <v>0</v>
          </cell>
          <cell r="EE135">
            <v>9514.9</v>
          </cell>
          <cell r="EF135">
            <v>9514.9</v>
          </cell>
          <cell r="EG135">
            <v>0</v>
          </cell>
          <cell r="EI135">
            <v>0</v>
          </cell>
          <cell r="EJ135">
            <v>0</v>
          </cell>
          <cell r="EK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163744.22641952982</v>
          </cell>
          <cell r="EQ135">
            <v>0</v>
          </cell>
          <cell r="ER135">
            <v>163744.22641952982</v>
          </cell>
          <cell r="ES135">
            <v>1673161.2220560277</v>
          </cell>
          <cell r="ET135">
            <v>0</v>
          </cell>
          <cell r="EU135">
            <v>1673161.2220560277</v>
          </cell>
          <cell r="EV135">
            <v>1663646.3220560276</v>
          </cell>
          <cell r="EW135">
            <v>3833.286456350294</v>
          </cell>
          <cell r="EX135">
            <v>4265</v>
          </cell>
          <cell r="EY135">
            <v>431.71354364970603</v>
          </cell>
          <cell r="EZ135">
            <v>1851010</v>
          </cell>
          <cell r="FA135">
            <v>187363.67794397241</v>
          </cell>
          <cell r="FB135">
            <v>1860524.9000000001</v>
          </cell>
          <cell r="FC135">
            <v>1831138.5669640102</v>
          </cell>
          <cell r="FD135">
            <v>0</v>
          </cell>
          <cell r="FE135">
            <v>1860524.9000000001</v>
          </cell>
        </row>
        <row r="136">
          <cell r="A136">
            <v>2769</v>
          </cell>
          <cell r="B136">
            <v>8812769</v>
          </cell>
          <cell r="C136">
            <v>1368</v>
          </cell>
          <cell r="D136" t="str">
            <v>RB051368</v>
          </cell>
          <cell r="E136" t="str">
            <v>Great Bradfords Infant and Nursery School</v>
          </cell>
          <cell r="F136" t="str">
            <v>P</v>
          </cell>
          <cell r="G136" t="str">
            <v>Y</v>
          </cell>
          <cell r="H136">
            <v>10009237</v>
          </cell>
          <cell r="I136" t="str">
            <v/>
          </cell>
          <cell r="K136">
            <v>2769</v>
          </cell>
          <cell r="L136">
            <v>114989</v>
          </cell>
          <cell r="O136">
            <v>3</v>
          </cell>
          <cell r="P136">
            <v>0</v>
          </cell>
          <cell r="Q136">
            <v>0</v>
          </cell>
          <cell r="S136">
            <v>74</v>
          </cell>
          <cell r="T136">
            <v>163</v>
          </cell>
          <cell r="V136">
            <v>237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237</v>
          </cell>
          <cell r="AF136">
            <v>748469.7</v>
          </cell>
          <cell r="AG136">
            <v>0</v>
          </cell>
          <cell r="AH136">
            <v>0</v>
          </cell>
          <cell r="AI136">
            <v>0</v>
          </cell>
          <cell r="AJ136">
            <v>748469.7</v>
          </cell>
          <cell r="AK136">
            <v>68.000000000000071</v>
          </cell>
          <cell r="AL136">
            <v>31960.000000000033</v>
          </cell>
          <cell r="AM136">
            <v>0</v>
          </cell>
          <cell r="AN136">
            <v>0</v>
          </cell>
          <cell r="AO136">
            <v>31960.000000000033</v>
          </cell>
          <cell r="AP136">
            <v>68.999999999999972</v>
          </cell>
          <cell r="AQ136">
            <v>40709.999999999985</v>
          </cell>
          <cell r="AR136">
            <v>0</v>
          </cell>
          <cell r="AS136">
            <v>0</v>
          </cell>
          <cell r="AT136">
            <v>40709.999999999985</v>
          </cell>
          <cell r="AU136">
            <v>184.99999999999997</v>
          </cell>
          <cell r="AV136">
            <v>0</v>
          </cell>
          <cell r="AW136">
            <v>15.999999999999989</v>
          </cell>
          <cell r="AX136">
            <v>3519.9999999999977</v>
          </cell>
          <cell r="AY136">
            <v>31.999999999999879</v>
          </cell>
          <cell r="AZ136">
            <v>8639.9999999999673</v>
          </cell>
          <cell r="BA136">
            <v>4.0000000000000027</v>
          </cell>
          <cell r="BB136">
            <v>1680.0000000000011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13839.999999999967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13839.999999999967</v>
          </cell>
          <cell r="BZ136">
            <v>86509.999999999985</v>
          </cell>
          <cell r="CA136">
            <v>0</v>
          </cell>
          <cell r="CB136">
            <v>86509.999999999985</v>
          </cell>
          <cell r="CC136">
            <v>57.973734274317266</v>
          </cell>
          <cell r="CD136">
            <v>65510.31972997851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65510.31972997851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30.533742331288376</v>
          </cell>
          <cell r="CX136">
            <v>17251.564417177931</v>
          </cell>
          <cell r="CY136">
            <v>0</v>
          </cell>
          <cell r="CZ136">
            <v>0</v>
          </cell>
          <cell r="DA136">
            <v>17251.564417177931</v>
          </cell>
          <cell r="DB136">
            <v>917741.58414715633</v>
          </cell>
          <cell r="DC136">
            <v>0</v>
          </cell>
          <cell r="DD136">
            <v>917741.58414715633</v>
          </cell>
          <cell r="DE136">
            <v>128617</v>
          </cell>
          <cell r="DF136">
            <v>0</v>
          </cell>
          <cell r="DG136">
            <v>128617</v>
          </cell>
          <cell r="DH136">
            <v>79</v>
          </cell>
          <cell r="DI136">
            <v>0</v>
          </cell>
          <cell r="DJ136">
            <v>1.022</v>
          </cell>
          <cell r="DK136">
            <v>0</v>
          </cell>
          <cell r="DL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1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28160</v>
          </cell>
          <cell r="EB136">
            <v>7693.12</v>
          </cell>
          <cell r="EC136">
            <v>0</v>
          </cell>
          <cell r="ED136">
            <v>0</v>
          </cell>
          <cell r="EE136">
            <v>7693.12</v>
          </cell>
          <cell r="EF136">
            <v>7693.12</v>
          </cell>
          <cell r="EG136">
            <v>0</v>
          </cell>
          <cell r="EI136">
            <v>0</v>
          </cell>
          <cell r="EJ136">
            <v>0</v>
          </cell>
          <cell r="EK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136310.12</v>
          </cell>
          <cell r="EQ136">
            <v>0</v>
          </cell>
          <cell r="ER136">
            <v>136310.12</v>
          </cell>
          <cell r="ES136">
            <v>1054051.7041471563</v>
          </cell>
          <cell r="ET136">
            <v>0</v>
          </cell>
          <cell r="EU136">
            <v>1054051.7041471563</v>
          </cell>
          <cell r="EV136">
            <v>1046358.5841471563</v>
          </cell>
          <cell r="EW136">
            <v>4415.015122983782</v>
          </cell>
          <cell r="EX136">
            <v>4265</v>
          </cell>
          <cell r="EY136">
            <v>0</v>
          </cell>
          <cell r="EZ136">
            <v>1010805</v>
          </cell>
          <cell r="FA136">
            <v>0</v>
          </cell>
          <cell r="FB136">
            <v>1054051.7041471563</v>
          </cell>
          <cell r="FC136">
            <v>1041521.6124709751</v>
          </cell>
          <cell r="FD136">
            <v>0</v>
          </cell>
          <cell r="FE136">
            <v>1054051.7041471563</v>
          </cell>
        </row>
        <row r="137">
          <cell r="A137">
            <v>2759</v>
          </cell>
          <cell r="B137">
            <v>8812759</v>
          </cell>
          <cell r="C137">
            <v>1366</v>
          </cell>
          <cell r="D137" t="str">
            <v>RB051366</v>
          </cell>
          <cell r="E137" t="str">
            <v>Great Bradfords Junior School</v>
          </cell>
          <cell r="F137" t="str">
            <v>P</v>
          </cell>
          <cell r="G137" t="str">
            <v>Y</v>
          </cell>
          <cell r="H137">
            <v>10009238</v>
          </cell>
          <cell r="I137" t="str">
            <v/>
          </cell>
          <cell r="K137">
            <v>2759</v>
          </cell>
          <cell r="L137">
            <v>114984</v>
          </cell>
          <cell r="O137">
            <v>4</v>
          </cell>
          <cell r="P137">
            <v>0</v>
          </cell>
          <cell r="Q137">
            <v>0</v>
          </cell>
          <cell r="S137">
            <v>0</v>
          </cell>
          <cell r="T137">
            <v>341</v>
          </cell>
          <cell r="V137">
            <v>341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341</v>
          </cell>
          <cell r="AF137">
            <v>1076912.0999999999</v>
          </cell>
          <cell r="AG137">
            <v>0</v>
          </cell>
          <cell r="AH137">
            <v>0</v>
          </cell>
          <cell r="AI137">
            <v>0</v>
          </cell>
          <cell r="AJ137">
            <v>1076912.0999999999</v>
          </cell>
          <cell r="AK137">
            <v>99.999999999999872</v>
          </cell>
          <cell r="AL137">
            <v>46999.999999999942</v>
          </cell>
          <cell r="AM137">
            <v>0</v>
          </cell>
          <cell r="AN137">
            <v>0</v>
          </cell>
          <cell r="AO137">
            <v>46999.999999999942</v>
          </cell>
          <cell r="AP137">
            <v>110.99999999999986</v>
          </cell>
          <cell r="AQ137">
            <v>65489.999999999913</v>
          </cell>
          <cell r="AR137">
            <v>0</v>
          </cell>
          <cell r="AS137">
            <v>0</v>
          </cell>
          <cell r="AT137">
            <v>65489.999999999913</v>
          </cell>
          <cell r="AU137">
            <v>259.99999999999989</v>
          </cell>
          <cell r="AV137">
            <v>0</v>
          </cell>
          <cell r="AW137">
            <v>24.000000000000018</v>
          </cell>
          <cell r="AX137">
            <v>5280.0000000000036</v>
          </cell>
          <cell r="AY137">
            <v>45.999999999999893</v>
          </cell>
          <cell r="AZ137">
            <v>12419.999999999971</v>
          </cell>
          <cell r="BA137">
            <v>10.999999999999988</v>
          </cell>
          <cell r="BB137">
            <v>4619.9999999999945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22319.999999999971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22319.999999999971</v>
          </cell>
          <cell r="BZ137">
            <v>134809.99999999983</v>
          </cell>
          <cell r="CA137">
            <v>0</v>
          </cell>
          <cell r="CB137">
            <v>134809.99999999983</v>
          </cell>
          <cell r="CC137">
            <v>110.96031746031747</v>
          </cell>
          <cell r="CD137">
            <v>125385.15873015874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125385.15873015874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12.999999999999993</v>
          </cell>
          <cell r="CX137">
            <v>7344.9999999999964</v>
          </cell>
          <cell r="CY137">
            <v>0</v>
          </cell>
          <cell r="CZ137">
            <v>0</v>
          </cell>
          <cell r="DA137">
            <v>7344.9999999999964</v>
          </cell>
          <cell r="DB137">
            <v>1344452.2587301587</v>
          </cell>
          <cell r="DC137">
            <v>0</v>
          </cell>
          <cell r="DD137">
            <v>1344452.2587301587</v>
          </cell>
          <cell r="DE137">
            <v>128617</v>
          </cell>
          <cell r="DF137">
            <v>0</v>
          </cell>
          <cell r="DG137">
            <v>128617</v>
          </cell>
          <cell r="DH137">
            <v>85.25</v>
          </cell>
          <cell r="DI137">
            <v>0</v>
          </cell>
          <cell r="DJ137">
            <v>1.026</v>
          </cell>
          <cell r="DK137">
            <v>0</v>
          </cell>
          <cell r="DL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1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27648</v>
          </cell>
          <cell r="EB137">
            <v>29268</v>
          </cell>
          <cell r="EC137">
            <v>0</v>
          </cell>
          <cell r="ED137">
            <v>0</v>
          </cell>
          <cell r="EE137">
            <v>29268</v>
          </cell>
          <cell r="EF137">
            <v>29268</v>
          </cell>
          <cell r="EG137">
            <v>0</v>
          </cell>
          <cell r="EI137">
            <v>0</v>
          </cell>
          <cell r="EJ137">
            <v>0</v>
          </cell>
          <cell r="EK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157885</v>
          </cell>
          <cell r="EQ137">
            <v>0</v>
          </cell>
          <cell r="ER137">
            <v>157885</v>
          </cell>
          <cell r="ES137">
            <v>1502337.2587301587</v>
          </cell>
          <cell r="ET137">
            <v>0</v>
          </cell>
          <cell r="EU137">
            <v>1502337.2587301587</v>
          </cell>
          <cell r="EV137">
            <v>1473069.2587301587</v>
          </cell>
          <cell r="EW137">
            <v>4319.8511986221665</v>
          </cell>
          <cell r="EX137">
            <v>4265</v>
          </cell>
          <cell r="EY137">
            <v>0</v>
          </cell>
          <cell r="EZ137">
            <v>1454365</v>
          </cell>
          <cell r="FA137">
            <v>0</v>
          </cell>
          <cell r="FB137">
            <v>1502337.2587301587</v>
          </cell>
          <cell r="FC137">
            <v>1460369.2186283187</v>
          </cell>
          <cell r="FD137">
            <v>0</v>
          </cell>
          <cell r="FE137">
            <v>1502337.2587301587</v>
          </cell>
        </row>
        <row r="138">
          <cell r="A138">
            <v>3710</v>
          </cell>
          <cell r="B138">
            <v>8813710</v>
          </cell>
          <cell r="E138" t="str">
            <v>Great Chesterford Church of England Primary Academy</v>
          </cell>
          <cell r="F138" t="str">
            <v>P</v>
          </cell>
          <cell r="G138" t="str">
            <v/>
          </cell>
          <cell r="H138" t="str">
            <v/>
          </cell>
          <cell r="I138" t="str">
            <v>Y</v>
          </cell>
          <cell r="K138">
            <v>3710</v>
          </cell>
          <cell r="L138">
            <v>137516</v>
          </cell>
          <cell r="O138">
            <v>7</v>
          </cell>
          <cell r="P138">
            <v>0</v>
          </cell>
          <cell r="Q138">
            <v>0</v>
          </cell>
          <cell r="S138">
            <v>24</v>
          </cell>
          <cell r="T138">
            <v>174</v>
          </cell>
          <cell r="V138">
            <v>198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198</v>
          </cell>
          <cell r="AF138">
            <v>625303.79999999993</v>
          </cell>
          <cell r="AG138">
            <v>0</v>
          </cell>
          <cell r="AH138">
            <v>0</v>
          </cell>
          <cell r="AI138">
            <v>0</v>
          </cell>
          <cell r="AJ138">
            <v>625303.79999999993</v>
          </cell>
          <cell r="AK138">
            <v>11.000000000000009</v>
          </cell>
          <cell r="AL138">
            <v>5170.0000000000045</v>
          </cell>
          <cell r="AM138">
            <v>0</v>
          </cell>
          <cell r="AN138">
            <v>0</v>
          </cell>
          <cell r="AO138">
            <v>5170.0000000000045</v>
          </cell>
          <cell r="AP138">
            <v>11.000000000000009</v>
          </cell>
          <cell r="AQ138">
            <v>6490.0000000000055</v>
          </cell>
          <cell r="AR138">
            <v>0</v>
          </cell>
          <cell r="AS138">
            <v>0</v>
          </cell>
          <cell r="AT138">
            <v>6490.0000000000055</v>
          </cell>
          <cell r="AU138">
            <v>198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11660.000000000011</v>
          </cell>
          <cell r="CA138">
            <v>0</v>
          </cell>
          <cell r="CB138">
            <v>11660.000000000011</v>
          </cell>
          <cell r="CC138">
            <v>39.095541401273891</v>
          </cell>
          <cell r="CD138">
            <v>44177.961783439496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44177.961783439496</v>
          </cell>
          <cell r="CR138">
            <v>2.120000000000001</v>
          </cell>
          <cell r="CS138">
            <v>1961.0000000000009</v>
          </cell>
          <cell r="CT138">
            <v>0</v>
          </cell>
          <cell r="CU138">
            <v>0</v>
          </cell>
          <cell r="CV138">
            <v>1961.0000000000009</v>
          </cell>
          <cell r="CW138">
            <v>2.2758620689655134</v>
          </cell>
          <cell r="CX138">
            <v>1285.8620689655149</v>
          </cell>
          <cell r="CY138">
            <v>0</v>
          </cell>
          <cell r="CZ138">
            <v>0</v>
          </cell>
          <cell r="DA138">
            <v>1285.8620689655149</v>
          </cell>
          <cell r="DB138">
            <v>684388.623852405</v>
          </cell>
          <cell r="DC138">
            <v>0</v>
          </cell>
          <cell r="DD138">
            <v>684388.623852405</v>
          </cell>
          <cell r="DE138">
            <v>128617</v>
          </cell>
          <cell r="DF138">
            <v>0</v>
          </cell>
          <cell r="DG138">
            <v>128617</v>
          </cell>
          <cell r="DH138">
            <v>28.285714285714285</v>
          </cell>
          <cell r="DI138">
            <v>0</v>
          </cell>
          <cell r="DJ138">
            <v>3.1960000000000002</v>
          </cell>
          <cell r="DK138">
            <v>0</v>
          </cell>
          <cell r="DL138">
            <v>1</v>
          </cell>
          <cell r="DO138">
            <v>0</v>
          </cell>
          <cell r="DP138">
            <v>0</v>
          </cell>
          <cell r="DQ138">
            <v>0</v>
          </cell>
          <cell r="DR138">
            <v>1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3204.5</v>
          </cell>
          <cell r="EB138">
            <v>3204.5</v>
          </cell>
          <cell r="EC138">
            <v>0</v>
          </cell>
          <cell r="ED138">
            <v>0</v>
          </cell>
          <cell r="EE138">
            <v>3204.5</v>
          </cell>
          <cell r="EF138">
            <v>3204.5</v>
          </cell>
          <cell r="EG138">
            <v>0</v>
          </cell>
          <cell r="EI138">
            <v>0</v>
          </cell>
          <cell r="EJ138">
            <v>0</v>
          </cell>
          <cell r="EK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131821.5</v>
          </cell>
          <cell r="EQ138">
            <v>0</v>
          </cell>
          <cell r="ER138">
            <v>131821.5</v>
          </cell>
          <cell r="ES138">
            <v>816210.123852405</v>
          </cell>
          <cell r="ET138">
            <v>0</v>
          </cell>
          <cell r="EU138">
            <v>816210.123852405</v>
          </cell>
          <cell r="EV138">
            <v>813005.623852405</v>
          </cell>
          <cell r="EW138">
            <v>4106.0890093555809</v>
          </cell>
          <cell r="EX138">
            <v>4265</v>
          </cell>
          <cell r="EY138">
            <v>158.91099064441914</v>
          </cell>
          <cell r="EZ138">
            <v>844470</v>
          </cell>
          <cell r="FA138">
            <v>31464.376147595001</v>
          </cell>
          <cell r="FB138">
            <v>847674.5</v>
          </cell>
          <cell r="FC138">
            <v>839359.42412621353</v>
          </cell>
          <cell r="FD138">
            <v>0</v>
          </cell>
          <cell r="FE138">
            <v>847674.5</v>
          </cell>
        </row>
        <row r="139">
          <cell r="A139">
            <v>2097</v>
          </cell>
          <cell r="B139">
            <v>8812097</v>
          </cell>
          <cell r="E139" t="str">
            <v>Great Clacton Church of England (Voluntary Aided) Junior School</v>
          </cell>
          <cell r="F139" t="str">
            <v>P</v>
          </cell>
          <cell r="G139" t="str">
            <v/>
          </cell>
          <cell r="H139" t="str">
            <v/>
          </cell>
          <cell r="I139" t="str">
            <v>Y</v>
          </cell>
          <cell r="K139">
            <v>2097</v>
          </cell>
          <cell r="L139">
            <v>140367</v>
          </cell>
          <cell r="O139">
            <v>4</v>
          </cell>
          <cell r="P139">
            <v>0</v>
          </cell>
          <cell r="Q139">
            <v>0</v>
          </cell>
          <cell r="S139">
            <v>0</v>
          </cell>
          <cell r="T139">
            <v>317</v>
          </cell>
          <cell r="V139">
            <v>317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317</v>
          </cell>
          <cell r="AF139">
            <v>1001117.7</v>
          </cell>
          <cell r="AG139">
            <v>0</v>
          </cell>
          <cell r="AH139">
            <v>0</v>
          </cell>
          <cell r="AI139">
            <v>0</v>
          </cell>
          <cell r="AJ139">
            <v>1001117.7</v>
          </cell>
          <cell r="AK139">
            <v>88.999999999999972</v>
          </cell>
          <cell r="AL139">
            <v>41829.999999999985</v>
          </cell>
          <cell r="AM139">
            <v>0</v>
          </cell>
          <cell r="AN139">
            <v>0</v>
          </cell>
          <cell r="AO139">
            <v>41829.999999999985</v>
          </cell>
          <cell r="AP139">
            <v>129.00000000000011</v>
          </cell>
          <cell r="AQ139">
            <v>76110.000000000073</v>
          </cell>
          <cell r="AR139">
            <v>0</v>
          </cell>
          <cell r="AS139">
            <v>0</v>
          </cell>
          <cell r="AT139">
            <v>76110.000000000073</v>
          </cell>
          <cell r="AU139">
            <v>11.034810126582284</v>
          </cell>
          <cell r="AV139">
            <v>0</v>
          </cell>
          <cell r="AW139">
            <v>117.37025316455696</v>
          </cell>
          <cell r="AX139">
            <v>25821.455696202531</v>
          </cell>
          <cell r="AY139">
            <v>0</v>
          </cell>
          <cell r="AZ139">
            <v>0</v>
          </cell>
          <cell r="BA139">
            <v>60.189873417721522</v>
          </cell>
          <cell r="BB139">
            <v>25279.746835443038</v>
          </cell>
          <cell r="BC139">
            <v>52.164556962025173</v>
          </cell>
          <cell r="BD139">
            <v>23995.696202531581</v>
          </cell>
          <cell r="BE139">
            <v>21.066455696202517</v>
          </cell>
          <cell r="BF139">
            <v>10322.563291139233</v>
          </cell>
          <cell r="BG139">
            <v>55.174050632911261</v>
          </cell>
          <cell r="BH139">
            <v>35311.392405063205</v>
          </cell>
          <cell r="BI139">
            <v>120730.85443037958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120730.85443037958</v>
          </cell>
          <cell r="BZ139">
            <v>238670.85443037964</v>
          </cell>
          <cell r="CA139">
            <v>0</v>
          </cell>
          <cell r="CB139">
            <v>238670.85443037964</v>
          </cell>
          <cell r="CC139">
            <v>88.296803652968038</v>
          </cell>
          <cell r="CD139">
            <v>99775.388127853876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99775.388127853876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3</v>
          </cell>
          <cell r="CX139">
            <v>1695</v>
          </cell>
          <cell r="CY139">
            <v>0</v>
          </cell>
          <cell r="CZ139">
            <v>0</v>
          </cell>
          <cell r="DA139">
            <v>1695</v>
          </cell>
          <cell r="DB139">
            <v>1341258.9425582334</v>
          </cell>
          <cell r="DC139">
            <v>0</v>
          </cell>
          <cell r="DD139">
            <v>1341258.9425582334</v>
          </cell>
          <cell r="DE139">
            <v>128617</v>
          </cell>
          <cell r="DF139">
            <v>0</v>
          </cell>
          <cell r="DG139">
            <v>128617</v>
          </cell>
          <cell r="DH139">
            <v>79.25</v>
          </cell>
          <cell r="DI139">
            <v>0</v>
          </cell>
          <cell r="DJ139">
            <v>1.228</v>
          </cell>
          <cell r="DK139">
            <v>0</v>
          </cell>
          <cell r="DL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1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4856.05</v>
          </cell>
          <cell r="EB139">
            <v>4856.05</v>
          </cell>
          <cell r="EC139">
            <v>0</v>
          </cell>
          <cell r="ED139">
            <v>0</v>
          </cell>
          <cell r="EE139">
            <v>4856.05</v>
          </cell>
          <cell r="EF139">
            <v>4856.05</v>
          </cell>
          <cell r="EG139">
            <v>0</v>
          </cell>
          <cell r="EI139">
            <v>0</v>
          </cell>
          <cell r="EJ139">
            <v>0</v>
          </cell>
          <cell r="EK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133473.04999999999</v>
          </cell>
          <cell r="EQ139">
            <v>0</v>
          </cell>
          <cell r="ER139">
            <v>133473.04999999999</v>
          </cell>
          <cell r="ES139">
            <v>1474731.9925582334</v>
          </cell>
          <cell r="ET139">
            <v>0</v>
          </cell>
          <cell r="EU139">
            <v>1474731.9925582334</v>
          </cell>
          <cell r="EV139">
            <v>1469875.9425582334</v>
          </cell>
          <cell r="EW139">
            <v>4636.8326263666668</v>
          </cell>
          <cell r="EX139">
            <v>4265</v>
          </cell>
          <cell r="EY139">
            <v>0</v>
          </cell>
          <cell r="EZ139">
            <v>1352005</v>
          </cell>
          <cell r="FA139">
            <v>0</v>
          </cell>
          <cell r="FB139">
            <v>1474731.9925582334</v>
          </cell>
          <cell r="FC139">
            <v>1415165.1710708276</v>
          </cell>
          <cell r="FD139">
            <v>0</v>
          </cell>
          <cell r="FE139">
            <v>1474731.9925582334</v>
          </cell>
        </row>
        <row r="140">
          <cell r="A140">
            <v>5258</v>
          </cell>
          <cell r="B140">
            <v>8815258</v>
          </cell>
          <cell r="C140">
            <v>2124</v>
          </cell>
          <cell r="D140" t="str">
            <v>GMPS2124</v>
          </cell>
          <cell r="E140" t="str">
            <v>Great Dunmow Primary School</v>
          </cell>
          <cell r="F140" t="str">
            <v>P</v>
          </cell>
          <cell r="G140" t="str">
            <v>Y</v>
          </cell>
          <cell r="H140">
            <v>10009311</v>
          </cell>
          <cell r="I140" t="str">
            <v/>
          </cell>
          <cell r="K140">
            <v>5258</v>
          </cell>
          <cell r="L140">
            <v>115298</v>
          </cell>
          <cell r="O140">
            <v>7</v>
          </cell>
          <cell r="P140">
            <v>0</v>
          </cell>
          <cell r="Q140">
            <v>0</v>
          </cell>
          <cell r="S140">
            <v>60</v>
          </cell>
          <cell r="T140">
            <v>359</v>
          </cell>
          <cell r="V140">
            <v>419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419</v>
          </cell>
          <cell r="AF140">
            <v>1323243.8999999999</v>
          </cell>
          <cell r="AG140">
            <v>0</v>
          </cell>
          <cell r="AH140">
            <v>0</v>
          </cell>
          <cell r="AI140">
            <v>0</v>
          </cell>
          <cell r="AJ140">
            <v>1323243.8999999999</v>
          </cell>
          <cell r="AK140">
            <v>36.000000000000014</v>
          </cell>
          <cell r="AL140">
            <v>16920.000000000007</v>
          </cell>
          <cell r="AM140">
            <v>0</v>
          </cell>
          <cell r="AN140">
            <v>0</v>
          </cell>
          <cell r="AO140">
            <v>16920.000000000007</v>
          </cell>
          <cell r="AP140">
            <v>40</v>
          </cell>
          <cell r="AQ140">
            <v>23600</v>
          </cell>
          <cell r="AR140">
            <v>0</v>
          </cell>
          <cell r="AS140">
            <v>0</v>
          </cell>
          <cell r="AT140">
            <v>23600</v>
          </cell>
          <cell r="AU140">
            <v>417.00000000000017</v>
          </cell>
          <cell r="AV140">
            <v>0</v>
          </cell>
          <cell r="AW140">
            <v>0</v>
          </cell>
          <cell r="AX140">
            <v>0</v>
          </cell>
          <cell r="AY140">
            <v>1.000000000000002</v>
          </cell>
          <cell r="AZ140">
            <v>270.00000000000051</v>
          </cell>
          <cell r="BA140">
            <v>1.000000000000002</v>
          </cell>
          <cell r="BB140">
            <v>420.00000000000085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690.00000000000136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690.00000000000136</v>
          </cell>
          <cell r="BZ140">
            <v>41210.000000000007</v>
          </cell>
          <cell r="CA140">
            <v>0</v>
          </cell>
          <cell r="CB140">
            <v>41210.000000000007</v>
          </cell>
          <cell r="CC140">
            <v>84.514204545454547</v>
          </cell>
          <cell r="CD140">
            <v>95501.051136363632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95501.051136363632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7.0027855153203467</v>
          </cell>
          <cell r="CX140">
            <v>3956.5738161559957</v>
          </cell>
          <cell r="CY140">
            <v>0</v>
          </cell>
          <cell r="CZ140">
            <v>0</v>
          </cell>
          <cell r="DA140">
            <v>3956.5738161559957</v>
          </cell>
          <cell r="DB140">
            <v>1463911.5249525195</v>
          </cell>
          <cell r="DC140">
            <v>0</v>
          </cell>
          <cell r="DD140">
            <v>1463911.5249525195</v>
          </cell>
          <cell r="DE140">
            <v>128617</v>
          </cell>
          <cell r="DF140">
            <v>0</v>
          </cell>
          <cell r="DG140">
            <v>128617</v>
          </cell>
          <cell r="DH140">
            <v>59.857142857142854</v>
          </cell>
          <cell r="DI140">
            <v>0</v>
          </cell>
          <cell r="DJ140">
            <v>1.0580000000000001</v>
          </cell>
          <cell r="DK140">
            <v>0</v>
          </cell>
          <cell r="DL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1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11366.4</v>
          </cell>
          <cell r="EB140">
            <v>11788.2</v>
          </cell>
          <cell r="EC140">
            <v>0</v>
          </cell>
          <cell r="ED140">
            <v>0</v>
          </cell>
          <cell r="EE140">
            <v>11788.2</v>
          </cell>
          <cell r="EF140">
            <v>11788.200000000003</v>
          </cell>
          <cell r="EG140">
            <v>0</v>
          </cell>
          <cell r="EI140">
            <v>0</v>
          </cell>
          <cell r="EJ140">
            <v>0</v>
          </cell>
          <cell r="EK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140405.20000000001</v>
          </cell>
          <cell r="EQ140">
            <v>0</v>
          </cell>
          <cell r="ER140">
            <v>140405.20000000001</v>
          </cell>
          <cell r="ES140">
            <v>1604316.7249525194</v>
          </cell>
          <cell r="ET140">
            <v>0</v>
          </cell>
          <cell r="EU140">
            <v>1604316.7249525194</v>
          </cell>
          <cell r="EV140">
            <v>1592528.5249525195</v>
          </cell>
          <cell r="EW140">
            <v>3800.784069099092</v>
          </cell>
          <cell r="EX140">
            <v>4265</v>
          </cell>
          <cell r="EY140">
            <v>464.21593090090801</v>
          </cell>
          <cell r="EZ140">
            <v>1787035</v>
          </cell>
          <cell r="FA140">
            <v>194506.47504748055</v>
          </cell>
          <cell r="FB140">
            <v>1798823.2</v>
          </cell>
          <cell r="FC140">
            <v>1773446.2070070421</v>
          </cell>
          <cell r="FD140">
            <v>0</v>
          </cell>
          <cell r="FE140">
            <v>1798823.2</v>
          </cell>
        </row>
        <row r="141">
          <cell r="A141">
            <v>3570</v>
          </cell>
          <cell r="B141">
            <v>8813570</v>
          </cell>
          <cell r="C141">
            <v>2512</v>
          </cell>
          <cell r="D141" t="str">
            <v>RB052512</v>
          </cell>
          <cell r="E141" t="str">
            <v>Great Easton Church of England Voluntary Aided Primary School</v>
          </cell>
          <cell r="F141" t="str">
            <v>P</v>
          </cell>
          <cell r="G141" t="str">
            <v>Y</v>
          </cell>
          <cell r="H141">
            <v>10009314</v>
          </cell>
          <cell r="I141" t="str">
            <v/>
          </cell>
          <cell r="K141">
            <v>3570</v>
          </cell>
          <cell r="L141">
            <v>115177</v>
          </cell>
          <cell r="O141">
            <v>7</v>
          </cell>
          <cell r="P141">
            <v>0</v>
          </cell>
          <cell r="Q141">
            <v>0</v>
          </cell>
          <cell r="S141">
            <v>19</v>
          </cell>
          <cell r="T141">
            <v>133</v>
          </cell>
          <cell r="V141">
            <v>152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152</v>
          </cell>
          <cell r="AF141">
            <v>480031.2</v>
          </cell>
          <cell r="AG141">
            <v>0</v>
          </cell>
          <cell r="AH141">
            <v>0</v>
          </cell>
          <cell r="AI141">
            <v>0</v>
          </cell>
          <cell r="AJ141">
            <v>480031.2</v>
          </cell>
          <cell r="AK141">
            <v>16.000000000000025</v>
          </cell>
          <cell r="AL141">
            <v>7520.0000000000118</v>
          </cell>
          <cell r="AM141">
            <v>0</v>
          </cell>
          <cell r="AN141">
            <v>0</v>
          </cell>
          <cell r="AO141">
            <v>7520.0000000000118</v>
          </cell>
          <cell r="AP141">
            <v>19</v>
          </cell>
          <cell r="AQ141">
            <v>11210</v>
          </cell>
          <cell r="AR141">
            <v>0</v>
          </cell>
          <cell r="AS141">
            <v>0</v>
          </cell>
          <cell r="AT141">
            <v>11210</v>
          </cell>
          <cell r="AU141">
            <v>152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18730.000000000011</v>
          </cell>
          <cell r="CA141">
            <v>0</v>
          </cell>
          <cell r="CB141">
            <v>18730.000000000011</v>
          </cell>
          <cell r="CC141">
            <v>32.895522388059696</v>
          </cell>
          <cell r="CD141">
            <v>37171.940298507456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37171.940298507456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535933.14029850741</v>
          </cell>
          <cell r="DC141">
            <v>0</v>
          </cell>
          <cell r="DD141">
            <v>535933.14029850741</v>
          </cell>
          <cell r="DE141">
            <v>128617</v>
          </cell>
          <cell r="DF141">
            <v>0</v>
          </cell>
          <cell r="DG141">
            <v>128617</v>
          </cell>
          <cell r="DH141">
            <v>21.714285714285715</v>
          </cell>
          <cell r="DI141">
            <v>0</v>
          </cell>
          <cell r="DJ141">
            <v>2.8029999999999999</v>
          </cell>
          <cell r="DK141">
            <v>0</v>
          </cell>
          <cell r="DL141">
            <v>1</v>
          </cell>
          <cell r="DO141">
            <v>0</v>
          </cell>
          <cell r="DP141">
            <v>0</v>
          </cell>
          <cell r="DQ141">
            <v>0</v>
          </cell>
          <cell r="DR141">
            <v>1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3225.6</v>
          </cell>
          <cell r="EB141">
            <v>3276</v>
          </cell>
          <cell r="EC141">
            <v>0</v>
          </cell>
          <cell r="ED141">
            <v>0</v>
          </cell>
          <cell r="EE141">
            <v>3276</v>
          </cell>
          <cell r="EF141">
            <v>3276</v>
          </cell>
          <cell r="EG141">
            <v>0</v>
          </cell>
          <cell r="EI141">
            <v>0</v>
          </cell>
          <cell r="EJ141">
            <v>0</v>
          </cell>
          <cell r="EK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131893</v>
          </cell>
          <cell r="EQ141">
            <v>0</v>
          </cell>
          <cell r="ER141">
            <v>131893</v>
          </cell>
          <cell r="ES141">
            <v>667826.14029850741</v>
          </cell>
          <cell r="ET141">
            <v>0</v>
          </cell>
          <cell r="EU141">
            <v>667826.14029850741</v>
          </cell>
          <cell r="EV141">
            <v>664550.14029850741</v>
          </cell>
          <cell r="EW141">
            <v>4372.0403967007069</v>
          </cell>
          <cell r="EX141">
            <v>4265</v>
          </cell>
          <cell r="EY141">
            <v>0</v>
          </cell>
          <cell r="EZ141">
            <v>648280</v>
          </cell>
          <cell r="FA141">
            <v>0</v>
          </cell>
          <cell r="FB141">
            <v>667826.14029850741</v>
          </cell>
          <cell r="FC141">
            <v>668867.59524977766</v>
          </cell>
          <cell r="FD141">
            <v>1041.4549512702506</v>
          </cell>
          <cell r="FE141">
            <v>668867.59524977766</v>
          </cell>
        </row>
        <row r="142">
          <cell r="A142">
            <v>2450</v>
          </cell>
          <cell r="B142">
            <v>8812450</v>
          </cell>
          <cell r="C142">
            <v>2536</v>
          </cell>
          <cell r="D142" t="str">
            <v>RB052536</v>
          </cell>
          <cell r="E142" t="str">
            <v>Great Leighs Primary School</v>
          </cell>
          <cell r="F142" t="str">
            <v>P</v>
          </cell>
          <cell r="G142" t="str">
            <v>Y</v>
          </cell>
          <cell r="H142">
            <v>10035697</v>
          </cell>
          <cell r="I142" t="str">
            <v/>
          </cell>
          <cell r="K142">
            <v>2450</v>
          </cell>
          <cell r="L142">
            <v>114852</v>
          </cell>
          <cell r="O142">
            <v>7</v>
          </cell>
          <cell r="P142">
            <v>0</v>
          </cell>
          <cell r="Q142">
            <v>0</v>
          </cell>
          <cell r="S142">
            <v>30</v>
          </cell>
          <cell r="T142">
            <v>198</v>
          </cell>
          <cell r="V142">
            <v>228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228</v>
          </cell>
          <cell r="AF142">
            <v>720046.79999999993</v>
          </cell>
          <cell r="AG142">
            <v>0</v>
          </cell>
          <cell r="AH142">
            <v>0</v>
          </cell>
          <cell r="AI142">
            <v>0</v>
          </cell>
          <cell r="AJ142">
            <v>720046.79999999993</v>
          </cell>
          <cell r="AK142">
            <v>18.999999999999993</v>
          </cell>
          <cell r="AL142">
            <v>8929.9999999999964</v>
          </cell>
          <cell r="AM142">
            <v>0</v>
          </cell>
          <cell r="AN142">
            <v>0</v>
          </cell>
          <cell r="AO142">
            <v>8929.9999999999964</v>
          </cell>
          <cell r="AP142">
            <v>25.000000000000103</v>
          </cell>
          <cell r="AQ142">
            <v>14750.00000000006</v>
          </cell>
          <cell r="AR142">
            <v>0</v>
          </cell>
          <cell r="AS142">
            <v>0</v>
          </cell>
          <cell r="AT142">
            <v>14750.00000000006</v>
          </cell>
          <cell r="AU142">
            <v>222.00000000000006</v>
          </cell>
          <cell r="AV142">
            <v>0</v>
          </cell>
          <cell r="AW142">
            <v>4.9999999999999982</v>
          </cell>
          <cell r="AX142">
            <v>1099.9999999999995</v>
          </cell>
          <cell r="AY142">
            <v>0.99999999999999956</v>
          </cell>
          <cell r="AZ142">
            <v>269.99999999999989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1369.9999999999995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1369.9999999999995</v>
          </cell>
          <cell r="BZ142">
            <v>25050.000000000058</v>
          </cell>
          <cell r="CA142">
            <v>0</v>
          </cell>
          <cell r="CB142">
            <v>25050.000000000058</v>
          </cell>
          <cell r="CC142">
            <v>45.6</v>
          </cell>
          <cell r="CD142">
            <v>51528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51528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1.1515151515151514</v>
          </cell>
          <cell r="CX142">
            <v>650.60606060606051</v>
          </cell>
          <cell r="CY142">
            <v>0</v>
          </cell>
          <cell r="CZ142">
            <v>0</v>
          </cell>
          <cell r="DA142">
            <v>650.60606060606051</v>
          </cell>
          <cell r="DB142">
            <v>797275.40606060612</v>
          </cell>
          <cell r="DC142">
            <v>0</v>
          </cell>
          <cell r="DD142">
            <v>797275.40606060612</v>
          </cell>
          <cell r="DE142">
            <v>128617</v>
          </cell>
          <cell r="DF142">
            <v>0</v>
          </cell>
          <cell r="DG142">
            <v>128617</v>
          </cell>
          <cell r="DH142">
            <v>32.571428571428569</v>
          </cell>
          <cell r="DI142">
            <v>0</v>
          </cell>
          <cell r="DJ142">
            <v>2.7909999999999999</v>
          </cell>
          <cell r="DK142">
            <v>0</v>
          </cell>
          <cell r="DL142">
            <v>1</v>
          </cell>
          <cell r="DO142">
            <v>0</v>
          </cell>
          <cell r="DP142">
            <v>0</v>
          </cell>
          <cell r="DQ142">
            <v>0</v>
          </cell>
          <cell r="DR142">
            <v>1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24825.25</v>
          </cell>
          <cell r="EB142">
            <v>25223.25</v>
          </cell>
          <cell r="EC142">
            <v>0</v>
          </cell>
          <cell r="ED142">
            <v>0</v>
          </cell>
          <cell r="EE142">
            <v>25223.25</v>
          </cell>
          <cell r="EF142">
            <v>25223.25</v>
          </cell>
          <cell r="EG142">
            <v>0</v>
          </cell>
          <cell r="EI142">
            <v>0</v>
          </cell>
          <cell r="EJ142">
            <v>0</v>
          </cell>
          <cell r="EK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153840.25</v>
          </cell>
          <cell r="EQ142">
            <v>0</v>
          </cell>
          <cell r="ER142">
            <v>153840.25</v>
          </cell>
          <cell r="ES142">
            <v>951115.65606060612</v>
          </cell>
          <cell r="ET142">
            <v>0</v>
          </cell>
          <cell r="EU142">
            <v>951115.65606060612</v>
          </cell>
          <cell r="EV142">
            <v>925892.40606060612</v>
          </cell>
          <cell r="EW142">
            <v>4060.9316055289742</v>
          </cell>
          <cell r="EX142">
            <v>4265</v>
          </cell>
          <cell r="EY142">
            <v>204.06839447102584</v>
          </cell>
          <cell r="EZ142">
            <v>972420</v>
          </cell>
          <cell r="FA142">
            <v>46527.593939393875</v>
          </cell>
          <cell r="FB142">
            <v>997643.25</v>
          </cell>
          <cell r="FC142">
            <v>981815.93731277529</v>
          </cell>
          <cell r="FD142">
            <v>0</v>
          </cell>
          <cell r="FE142">
            <v>997643.25</v>
          </cell>
        </row>
        <row r="143">
          <cell r="A143">
            <v>2730</v>
          </cell>
          <cell r="B143">
            <v>8812730</v>
          </cell>
          <cell r="C143">
            <v>2560</v>
          </cell>
          <cell r="D143" t="str">
            <v>RB052560</v>
          </cell>
          <cell r="E143" t="str">
            <v>Great Sampford Community Primary School</v>
          </cell>
          <cell r="F143" t="str">
            <v>P</v>
          </cell>
          <cell r="G143" t="str">
            <v>Y</v>
          </cell>
          <cell r="H143">
            <v>10039022</v>
          </cell>
          <cell r="I143" t="str">
            <v/>
          </cell>
          <cell r="K143">
            <v>2730</v>
          </cell>
          <cell r="L143">
            <v>114970</v>
          </cell>
          <cell r="O143">
            <v>7</v>
          </cell>
          <cell r="P143">
            <v>0</v>
          </cell>
          <cell r="Q143">
            <v>0</v>
          </cell>
          <cell r="S143">
            <v>8</v>
          </cell>
          <cell r="T143">
            <v>80</v>
          </cell>
          <cell r="V143">
            <v>88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88</v>
          </cell>
          <cell r="AF143">
            <v>277912.8</v>
          </cell>
          <cell r="AG143">
            <v>0</v>
          </cell>
          <cell r="AH143">
            <v>0</v>
          </cell>
          <cell r="AI143">
            <v>0</v>
          </cell>
          <cell r="AJ143">
            <v>277912.8</v>
          </cell>
          <cell r="AK143">
            <v>1.0000000000000033</v>
          </cell>
          <cell r="AL143">
            <v>470.00000000000159</v>
          </cell>
          <cell r="AM143">
            <v>0</v>
          </cell>
          <cell r="AN143">
            <v>0</v>
          </cell>
          <cell r="AO143">
            <v>470.00000000000159</v>
          </cell>
          <cell r="AP143">
            <v>1.0000000000000033</v>
          </cell>
          <cell r="AQ143">
            <v>590.00000000000193</v>
          </cell>
          <cell r="AR143">
            <v>0</v>
          </cell>
          <cell r="AS143">
            <v>0</v>
          </cell>
          <cell r="AT143">
            <v>590.00000000000193</v>
          </cell>
          <cell r="AU143">
            <v>88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1060.0000000000036</v>
          </cell>
          <cell r="CA143">
            <v>0</v>
          </cell>
          <cell r="CB143">
            <v>1060.0000000000036</v>
          </cell>
          <cell r="CC143">
            <v>16.112676056338028</v>
          </cell>
          <cell r="CD143">
            <v>18207.323943661973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18207.323943661973</v>
          </cell>
          <cell r="CR143">
            <v>3.7199999999999775</v>
          </cell>
          <cell r="CS143">
            <v>3440.9999999999791</v>
          </cell>
          <cell r="CT143">
            <v>0</v>
          </cell>
          <cell r="CU143">
            <v>0</v>
          </cell>
          <cell r="CV143">
            <v>3440.9999999999791</v>
          </cell>
          <cell r="CW143">
            <v>1.1000000000000001</v>
          </cell>
          <cell r="CX143">
            <v>621.5</v>
          </cell>
          <cell r="CY143">
            <v>0</v>
          </cell>
          <cell r="CZ143">
            <v>0</v>
          </cell>
          <cell r="DA143">
            <v>621.5</v>
          </cell>
          <cell r="DB143">
            <v>301242.62394366198</v>
          </cell>
          <cell r="DC143">
            <v>0</v>
          </cell>
          <cell r="DD143">
            <v>301242.62394366198</v>
          </cell>
          <cell r="DE143">
            <v>128617</v>
          </cell>
          <cell r="DF143">
            <v>0</v>
          </cell>
          <cell r="DG143">
            <v>128617</v>
          </cell>
          <cell r="DH143">
            <v>12.571428571428571</v>
          </cell>
          <cell r="DI143">
            <v>0.82510013351134837</v>
          </cell>
          <cell r="DJ143">
            <v>2.91</v>
          </cell>
          <cell r="DK143">
            <v>0</v>
          </cell>
          <cell r="DL143">
            <v>1</v>
          </cell>
          <cell r="DO143">
            <v>45380.507343124162</v>
          </cell>
          <cell r="DP143">
            <v>0</v>
          </cell>
          <cell r="DQ143">
            <v>45380.507343124162</v>
          </cell>
          <cell r="DR143">
            <v>1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14595.75</v>
          </cell>
          <cell r="EB143">
            <v>14829.75</v>
          </cell>
          <cell r="EC143">
            <v>0</v>
          </cell>
          <cell r="ED143">
            <v>0</v>
          </cell>
          <cell r="EE143">
            <v>14829.75</v>
          </cell>
          <cell r="EF143">
            <v>14829.75</v>
          </cell>
          <cell r="EG143">
            <v>0</v>
          </cell>
          <cell r="EI143">
            <v>0</v>
          </cell>
          <cell r="EJ143">
            <v>0</v>
          </cell>
          <cell r="EK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188827.25734312416</v>
          </cell>
          <cell r="EQ143">
            <v>0</v>
          </cell>
          <cell r="ER143">
            <v>188827.25734312416</v>
          </cell>
          <cell r="ES143">
            <v>490069.88128678617</v>
          </cell>
          <cell r="ET143">
            <v>0</v>
          </cell>
          <cell r="EU143">
            <v>490069.88128678617</v>
          </cell>
          <cell r="EV143">
            <v>475240.13128678617</v>
          </cell>
          <cell r="EW143">
            <v>5400.4560373498425</v>
          </cell>
          <cell r="EX143">
            <v>4265</v>
          </cell>
          <cell r="EY143">
            <v>0</v>
          </cell>
          <cell r="EZ143">
            <v>375320</v>
          </cell>
          <cell r="FA143">
            <v>0</v>
          </cell>
          <cell r="FB143">
            <v>490069.88128678617</v>
          </cell>
          <cell r="FC143">
            <v>463005.26767437812</v>
          </cell>
          <cell r="FD143">
            <v>0</v>
          </cell>
          <cell r="FE143">
            <v>490069.88128678617</v>
          </cell>
        </row>
        <row r="144">
          <cell r="A144">
            <v>3025</v>
          </cell>
          <cell r="B144">
            <v>8813025</v>
          </cell>
          <cell r="C144">
            <v>2568</v>
          </cell>
          <cell r="D144" t="str">
            <v>RB052568</v>
          </cell>
          <cell r="E144" t="str">
            <v>Great Tey Church of England Voluntary Controlled Primary School</v>
          </cell>
          <cell r="F144" t="str">
            <v>P</v>
          </cell>
          <cell r="G144" t="str">
            <v>Y</v>
          </cell>
          <cell r="H144">
            <v>10009320</v>
          </cell>
          <cell r="I144" t="str">
            <v/>
          </cell>
          <cell r="K144">
            <v>3025</v>
          </cell>
          <cell r="L144">
            <v>115079</v>
          </cell>
          <cell r="O144">
            <v>7</v>
          </cell>
          <cell r="P144">
            <v>0</v>
          </cell>
          <cell r="Q144">
            <v>0</v>
          </cell>
          <cell r="S144">
            <v>11</v>
          </cell>
          <cell r="T144">
            <v>66</v>
          </cell>
          <cell r="V144">
            <v>77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77</v>
          </cell>
          <cell r="AF144">
            <v>243173.69999999998</v>
          </cell>
          <cell r="AG144">
            <v>0</v>
          </cell>
          <cell r="AH144">
            <v>0</v>
          </cell>
          <cell r="AI144">
            <v>0</v>
          </cell>
          <cell r="AJ144">
            <v>243173.69999999998</v>
          </cell>
          <cell r="AK144">
            <v>15.000000000000016</v>
          </cell>
          <cell r="AL144">
            <v>7050.0000000000073</v>
          </cell>
          <cell r="AM144">
            <v>0</v>
          </cell>
          <cell r="AN144">
            <v>0</v>
          </cell>
          <cell r="AO144">
            <v>7050.0000000000073</v>
          </cell>
          <cell r="AP144">
            <v>15.000000000000016</v>
          </cell>
          <cell r="AQ144">
            <v>8850.0000000000091</v>
          </cell>
          <cell r="AR144">
            <v>0</v>
          </cell>
          <cell r="AS144">
            <v>0</v>
          </cell>
          <cell r="AT144">
            <v>8850.0000000000091</v>
          </cell>
          <cell r="AU144">
            <v>72</v>
          </cell>
          <cell r="AV144">
            <v>0</v>
          </cell>
          <cell r="AW144">
            <v>4.0000000000000044</v>
          </cell>
          <cell r="AX144">
            <v>880.00000000000102</v>
          </cell>
          <cell r="AY144">
            <v>1.0000000000000011</v>
          </cell>
          <cell r="AZ144">
            <v>270.00000000000028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1150.0000000000014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1150.0000000000014</v>
          </cell>
          <cell r="BZ144">
            <v>17050.000000000018</v>
          </cell>
          <cell r="CA144">
            <v>0</v>
          </cell>
          <cell r="CB144">
            <v>17050.000000000018</v>
          </cell>
          <cell r="CC144">
            <v>21.388888888888889</v>
          </cell>
          <cell r="CD144">
            <v>24169.444444444445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24169.444444444445</v>
          </cell>
          <cell r="CR144">
            <v>4.3800000000000088</v>
          </cell>
          <cell r="CS144">
            <v>4051.5000000000082</v>
          </cell>
          <cell r="CT144">
            <v>0</v>
          </cell>
          <cell r="CU144">
            <v>0</v>
          </cell>
          <cell r="CV144">
            <v>4051.5000000000082</v>
          </cell>
          <cell r="CW144">
            <v>1.1666666666666705</v>
          </cell>
          <cell r="CX144">
            <v>659.16666666666879</v>
          </cell>
          <cell r="CY144">
            <v>0</v>
          </cell>
          <cell r="CZ144">
            <v>0</v>
          </cell>
          <cell r="DA144">
            <v>659.16666666666879</v>
          </cell>
          <cell r="DB144">
            <v>289103.81111111114</v>
          </cell>
          <cell r="DC144">
            <v>0</v>
          </cell>
          <cell r="DD144">
            <v>289103.81111111114</v>
          </cell>
          <cell r="DE144">
            <v>128617</v>
          </cell>
          <cell r="DF144">
            <v>0</v>
          </cell>
          <cell r="DG144">
            <v>128617</v>
          </cell>
          <cell r="DH144">
            <v>11</v>
          </cell>
          <cell r="DI144">
            <v>0.97196261682242979</v>
          </cell>
          <cell r="DJ144">
            <v>1.7509999999999999</v>
          </cell>
          <cell r="DK144">
            <v>0</v>
          </cell>
          <cell r="DL144">
            <v>0.37749999999999961</v>
          </cell>
          <cell r="DO144">
            <v>20180.373831775676</v>
          </cell>
          <cell r="DP144">
            <v>0</v>
          </cell>
          <cell r="DQ144">
            <v>20180.373831775676</v>
          </cell>
          <cell r="DR144">
            <v>1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5627.95</v>
          </cell>
          <cell r="EB144">
            <v>5627.95</v>
          </cell>
          <cell r="EC144">
            <v>0</v>
          </cell>
          <cell r="ED144">
            <v>0</v>
          </cell>
          <cell r="EE144">
            <v>5627.95</v>
          </cell>
          <cell r="EF144">
            <v>5627.95</v>
          </cell>
          <cell r="EG144">
            <v>0</v>
          </cell>
          <cell r="EI144">
            <v>0</v>
          </cell>
          <cell r="EJ144">
            <v>0</v>
          </cell>
          <cell r="EK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154425.32383177569</v>
          </cell>
          <cell r="EQ144">
            <v>0</v>
          </cell>
          <cell r="ER144">
            <v>154425.32383177569</v>
          </cell>
          <cell r="ES144">
            <v>443529.13494288683</v>
          </cell>
          <cell r="ET144">
            <v>0</v>
          </cell>
          <cell r="EU144">
            <v>443529.13494288683</v>
          </cell>
          <cell r="EV144">
            <v>437901.18494288682</v>
          </cell>
          <cell r="EW144">
            <v>5687.0283758816468</v>
          </cell>
          <cell r="EX144">
            <v>4265</v>
          </cell>
          <cell r="EY144">
            <v>0</v>
          </cell>
          <cell r="EZ144">
            <v>328405</v>
          </cell>
          <cell r="FA144">
            <v>0</v>
          </cell>
          <cell r="FB144">
            <v>443529.13494288683</v>
          </cell>
          <cell r="FC144">
            <v>425799.42325915408</v>
          </cell>
          <cell r="FD144">
            <v>0</v>
          </cell>
          <cell r="FE144">
            <v>443529.13494288683</v>
          </cell>
        </row>
        <row r="145">
          <cell r="A145">
            <v>5204</v>
          </cell>
          <cell r="B145">
            <v>8815204</v>
          </cell>
          <cell r="C145">
            <v>2576</v>
          </cell>
          <cell r="D145" t="str">
            <v>GMPS2576</v>
          </cell>
          <cell r="E145" t="str">
            <v>Great Totham Primary School</v>
          </cell>
          <cell r="F145" t="str">
            <v>P</v>
          </cell>
          <cell r="G145" t="str">
            <v>Y</v>
          </cell>
          <cell r="H145">
            <v>10009323</v>
          </cell>
          <cell r="I145" t="str">
            <v/>
          </cell>
          <cell r="K145">
            <v>5204</v>
          </cell>
          <cell r="L145">
            <v>115244</v>
          </cell>
          <cell r="O145">
            <v>7</v>
          </cell>
          <cell r="P145">
            <v>0</v>
          </cell>
          <cell r="Q145">
            <v>0</v>
          </cell>
          <cell r="S145">
            <v>60</v>
          </cell>
          <cell r="T145">
            <v>368</v>
          </cell>
          <cell r="V145">
            <v>428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428</v>
          </cell>
          <cell r="AF145">
            <v>1351666.8</v>
          </cell>
          <cell r="AG145">
            <v>0</v>
          </cell>
          <cell r="AH145">
            <v>0</v>
          </cell>
          <cell r="AI145">
            <v>0</v>
          </cell>
          <cell r="AJ145">
            <v>1351666.8</v>
          </cell>
          <cell r="AK145">
            <v>38.000000000000014</v>
          </cell>
          <cell r="AL145">
            <v>17860.000000000007</v>
          </cell>
          <cell r="AM145">
            <v>0</v>
          </cell>
          <cell r="AN145">
            <v>0</v>
          </cell>
          <cell r="AO145">
            <v>17860.000000000007</v>
          </cell>
          <cell r="AP145">
            <v>47.999999999999837</v>
          </cell>
          <cell r="AQ145">
            <v>28319.999999999902</v>
          </cell>
          <cell r="AR145">
            <v>0</v>
          </cell>
          <cell r="AS145">
            <v>0</v>
          </cell>
          <cell r="AT145">
            <v>28319.999999999902</v>
          </cell>
          <cell r="AU145">
            <v>385.00000000000006</v>
          </cell>
          <cell r="AV145">
            <v>0</v>
          </cell>
          <cell r="AW145">
            <v>11.000000000000021</v>
          </cell>
          <cell r="AX145">
            <v>2420.0000000000045</v>
          </cell>
          <cell r="AY145">
            <v>0.99999999999999956</v>
          </cell>
          <cell r="AZ145">
            <v>269.99999999999989</v>
          </cell>
          <cell r="BA145">
            <v>31.000000000000011</v>
          </cell>
          <cell r="BB145">
            <v>13020.000000000004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15710.000000000007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15710.000000000007</v>
          </cell>
          <cell r="BZ145">
            <v>61889.99999999992</v>
          </cell>
          <cell r="CA145">
            <v>0</v>
          </cell>
          <cell r="CB145">
            <v>61889.99999999992</v>
          </cell>
          <cell r="CC145">
            <v>99.671232876712324</v>
          </cell>
          <cell r="CD145">
            <v>112628.49315068492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112628.49315068492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2.3260869565217384</v>
          </cell>
          <cell r="CX145">
            <v>1314.2391304347823</v>
          </cell>
          <cell r="CY145">
            <v>0</v>
          </cell>
          <cell r="CZ145">
            <v>0</v>
          </cell>
          <cell r="DA145">
            <v>1314.2391304347823</v>
          </cell>
          <cell r="DB145">
            <v>1527499.5322811198</v>
          </cell>
          <cell r="DC145">
            <v>0</v>
          </cell>
          <cell r="DD145">
            <v>1527499.5322811198</v>
          </cell>
          <cell r="DE145">
            <v>128617</v>
          </cell>
          <cell r="DF145">
            <v>0</v>
          </cell>
          <cell r="DG145">
            <v>128617</v>
          </cell>
          <cell r="DH145">
            <v>61.142857142857146</v>
          </cell>
          <cell r="DI145">
            <v>0</v>
          </cell>
          <cell r="DJ145">
            <v>2.3490000000000002</v>
          </cell>
          <cell r="DK145">
            <v>0</v>
          </cell>
          <cell r="DL145">
            <v>1</v>
          </cell>
          <cell r="DO145">
            <v>0</v>
          </cell>
          <cell r="DP145">
            <v>0</v>
          </cell>
          <cell r="DQ145">
            <v>0</v>
          </cell>
          <cell r="DR145">
            <v>1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5498.31</v>
          </cell>
          <cell r="EB145">
            <v>5498.31</v>
          </cell>
          <cell r="EC145">
            <v>0</v>
          </cell>
          <cell r="ED145">
            <v>0</v>
          </cell>
          <cell r="EE145">
            <v>5498.31</v>
          </cell>
          <cell r="EF145">
            <v>5498.31</v>
          </cell>
          <cell r="EG145">
            <v>0</v>
          </cell>
          <cell r="EI145">
            <v>0</v>
          </cell>
          <cell r="EJ145">
            <v>0</v>
          </cell>
          <cell r="EK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134115.31</v>
          </cell>
          <cell r="EQ145">
            <v>0</v>
          </cell>
          <cell r="ER145">
            <v>134115.31</v>
          </cell>
          <cell r="ES145">
            <v>1661614.8422811199</v>
          </cell>
          <cell r="ET145">
            <v>0</v>
          </cell>
          <cell r="EU145">
            <v>1661614.8422811199</v>
          </cell>
          <cell r="EV145">
            <v>1656116.5322811198</v>
          </cell>
          <cell r="EW145">
            <v>3869.4311501895322</v>
          </cell>
          <cell r="EX145">
            <v>4265</v>
          </cell>
          <cell r="EY145">
            <v>395.56884981046778</v>
          </cell>
          <cell r="EZ145">
            <v>1825420</v>
          </cell>
          <cell r="FA145">
            <v>169303.46771888016</v>
          </cell>
          <cell r="FB145">
            <v>1830918.31</v>
          </cell>
          <cell r="FC145">
            <v>1801312.5280141844</v>
          </cell>
          <cell r="FD145">
            <v>0</v>
          </cell>
          <cell r="FE145">
            <v>1830918.31</v>
          </cell>
        </row>
        <row r="146">
          <cell r="A146">
            <v>2130</v>
          </cell>
          <cell r="B146">
            <v>8812130</v>
          </cell>
          <cell r="E146" t="str">
            <v>Great Wakering Primary Academy</v>
          </cell>
          <cell r="F146" t="str">
            <v>P</v>
          </cell>
          <cell r="G146" t="str">
            <v/>
          </cell>
          <cell r="H146" t="str">
            <v/>
          </cell>
          <cell r="I146" t="str">
            <v>Y</v>
          </cell>
          <cell r="K146">
            <v>2130</v>
          </cell>
          <cell r="L146">
            <v>143978</v>
          </cell>
          <cell r="O146">
            <v>7</v>
          </cell>
          <cell r="P146">
            <v>0</v>
          </cell>
          <cell r="Q146">
            <v>0</v>
          </cell>
          <cell r="S146">
            <v>61</v>
          </cell>
          <cell r="T146">
            <v>358</v>
          </cell>
          <cell r="V146">
            <v>419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419</v>
          </cell>
          <cell r="AF146">
            <v>1323243.8999999999</v>
          </cell>
          <cell r="AG146">
            <v>0</v>
          </cell>
          <cell r="AH146">
            <v>0</v>
          </cell>
          <cell r="AI146">
            <v>0</v>
          </cell>
          <cell r="AJ146">
            <v>1323243.8999999999</v>
          </cell>
          <cell r="AK146">
            <v>81.000000000000199</v>
          </cell>
          <cell r="AL146">
            <v>38070.000000000095</v>
          </cell>
          <cell r="AM146">
            <v>0</v>
          </cell>
          <cell r="AN146">
            <v>0</v>
          </cell>
          <cell r="AO146">
            <v>38070.000000000095</v>
          </cell>
          <cell r="AP146">
            <v>87.000000000000014</v>
          </cell>
          <cell r="AQ146">
            <v>51330.000000000007</v>
          </cell>
          <cell r="AR146">
            <v>0</v>
          </cell>
          <cell r="AS146">
            <v>0</v>
          </cell>
          <cell r="AT146">
            <v>51330.000000000007</v>
          </cell>
          <cell r="AU146">
            <v>401.00000000000011</v>
          </cell>
          <cell r="AV146">
            <v>0</v>
          </cell>
          <cell r="AW146">
            <v>0</v>
          </cell>
          <cell r="AX146">
            <v>0</v>
          </cell>
          <cell r="AY146">
            <v>5.0000000000000098</v>
          </cell>
          <cell r="AZ146">
            <v>1350.0000000000027</v>
          </cell>
          <cell r="BA146">
            <v>5.0000000000000098</v>
          </cell>
          <cell r="BB146">
            <v>2100.0000000000041</v>
          </cell>
          <cell r="BC146">
            <v>5.9999999999999956</v>
          </cell>
          <cell r="BD146">
            <v>2759.9999999999982</v>
          </cell>
          <cell r="BE146">
            <v>1.000000000000002</v>
          </cell>
          <cell r="BF146">
            <v>490.00000000000097</v>
          </cell>
          <cell r="BG146">
            <v>1.000000000000002</v>
          </cell>
          <cell r="BH146">
            <v>640.00000000000125</v>
          </cell>
          <cell r="BI146">
            <v>7340.0000000000073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7340.0000000000073</v>
          </cell>
          <cell r="BZ146">
            <v>96740.000000000116</v>
          </cell>
          <cell r="CA146">
            <v>0</v>
          </cell>
          <cell r="CB146">
            <v>96740.000000000116</v>
          </cell>
          <cell r="CC146">
            <v>106.80392156862744</v>
          </cell>
          <cell r="CD146">
            <v>120688.43137254901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120688.43137254901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1.1703910614525161</v>
          </cell>
          <cell r="CX146">
            <v>661.27094972067164</v>
          </cell>
          <cell r="CY146">
            <v>0</v>
          </cell>
          <cell r="CZ146">
            <v>0</v>
          </cell>
          <cell r="DA146">
            <v>661.27094972067164</v>
          </cell>
          <cell r="DB146">
            <v>1541333.6023222695</v>
          </cell>
          <cell r="DC146">
            <v>0</v>
          </cell>
          <cell r="DD146">
            <v>1541333.6023222695</v>
          </cell>
          <cell r="DE146">
            <v>128617</v>
          </cell>
          <cell r="DF146">
            <v>0</v>
          </cell>
          <cell r="DG146">
            <v>128617</v>
          </cell>
          <cell r="DH146">
            <v>59.857142857142854</v>
          </cell>
          <cell r="DI146">
            <v>0</v>
          </cell>
          <cell r="DJ146">
            <v>1.7070000000000001</v>
          </cell>
          <cell r="DK146">
            <v>0</v>
          </cell>
          <cell r="DL146">
            <v>0.26750000000000007</v>
          </cell>
          <cell r="DO146">
            <v>0</v>
          </cell>
          <cell r="DP146">
            <v>0</v>
          </cell>
          <cell r="DQ146">
            <v>0</v>
          </cell>
          <cell r="DR146">
            <v>1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5225.8</v>
          </cell>
          <cell r="EB146">
            <v>5225.8</v>
          </cell>
          <cell r="EC146">
            <v>0</v>
          </cell>
          <cell r="ED146">
            <v>0</v>
          </cell>
          <cell r="EE146">
            <v>5225.8</v>
          </cell>
          <cell r="EF146">
            <v>5225.8</v>
          </cell>
          <cell r="EG146">
            <v>0</v>
          </cell>
          <cell r="EI146">
            <v>0</v>
          </cell>
          <cell r="EJ146">
            <v>0</v>
          </cell>
          <cell r="EK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133842.79999999999</v>
          </cell>
          <cell r="EQ146">
            <v>0</v>
          </cell>
          <cell r="ER146">
            <v>133842.79999999999</v>
          </cell>
          <cell r="ES146">
            <v>1675176.4023222695</v>
          </cell>
          <cell r="ET146">
            <v>0</v>
          </cell>
          <cell r="EU146">
            <v>1675176.4023222695</v>
          </cell>
          <cell r="EV146">
            <v>1669950.6023222695</v>
          </cell>
          <cell r="EW146">
            <v>3985.5622967118602</v>
          </cell>
          <cell r="EX146">
            <v>4265</v>
          </cell>
          <cell r="EY146">
            <v>279.4377032881398</v>
          </cell>
          <cell r="EZ146">
            <v>1787035</v>
          </cell>
          <cell r="FA146">
            <v>117084.39767773054</v>
          </cell>
          <cell r="FB146">
            <v>1792260.8</v>
          </cell>
          <cell r="FC146">
            <v>1765067.5771071429</v>
          </cell>
          <cell r="FD146">
            <v>0</v>
          </cell>
          <cell r="FE146">
            <v>1792260.8</v>
          </cell>
        </row>
        <row r="147">
          <cell r="A147">
            <v>3217</v>
          </cell>
          <cell r="B147">
            <v>8813217</v>
          </cell>
          <cell r="C147">
            <v>2592</v>
          </cell>
          <cell r="D147" t="str">
            <v>RB052592</v>
          </cell>
          <cell r="E147" t="str">
            <v>Great Waltham Church of England Voluntary Controlled Primary School</v>
          </cell>
          <cell r="F147" t="str">
            <v>P</v>
          </cell>
          <cell r="G147" t="str">
            <v>Y</v>
          </cell>
          <cell r="H147">
            <v>10009327</v>
          </cell>
          <cell r="I147" t="str">
            <v/>
          </cell>
          <cell r="K147">
            <v>3217</v>
          </cell>
          <cell r="L147">
            <v>115114</v>
          </cell>
          <cell r="O147">
            <v>7</v>
          </cell>
          <cell r="P147">
            <v>0</v>
          </cell>
          <cell r="Q147">
            <v>0</v>
          </cell>
          <cell r="S147">
            <v>24</v>
          </cell>
          <cell r="T147">
            <v>143</v>
          </cell>
          <cell r="V147">
            <v>167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167</v>
          </cell>
          <cell r="AF147">
            <v>527402.69999999995</v>
          </cell>
          <cell r="AG147">
            <v>0</v>
          </cell>
          <cell r="AH147">
            <v>0</v>
          </cell>
          <cell r="AI147">
            <v>0</v>
          </cell>
          <cell r="AJ147">
            <v>527402.69999999995</v>
          </cell>
          <cell r="AK147">
            <v>25.999999999999996</v>
          </cell>
          <cell r="AL147">
            <v>12219.999999999998</v>
          </cell>
          <cell r="AM147">
            <v>0</v>
          </cell>
          <cell r="AN147">
            <v>0</v>
          </cell>
          <cell r="AO147">
            <v>12219.999999999998</v>
          </cell>
          <cell r="AP147">
            <v>27.000000000000028</v>
          </cell>
          <cell r="AQ147">
            <v>15930.000000000016</v>
          </cell>
          <cell r="AR147">
            <v>0</v>
          </cell>
          <cell r="AS147">
            <v>0</v>
          </cell>
          <cell r="AT147">
            <v>15930.000000000016</v>
          </cell>
          <cell r="AU147">
            <v>163.00000000000006</v>
          </cell>
          <cell r="AV147">
            <v>0</v>
          </cell>
          <cell r="AW147">
            <v>1.0000000000000002</v>
          </cell>
          <cell r="AX147">
            <v>220.00000000000006</v>
          </cell>
          <cell r="AY147">
            <v>1.0000000000000002</v>
          </cell>
          <cell r="AZ147">
            <v>270.00000000000006</v>
          </cell>
          <cell r="BA147">
            <v>1.9999999999999973</v>
          </cell>
          <cell r="BB147">
            <v>839.99999999999886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1329.9999999999991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1329.9999999999991</v>
          </cell>
          <cell r="BZ147">
            <v>29480.000000000015</v>
          </cell>
          <cell r="CA147">
            <v>0</v>
          </cell>
          <cell r="CB147">
            <v>29480.000000000015</v>
          </cell>
          <cell r="CC147">
            <v>34.841726618705039</v>
          </cell>
          <cell r="CD147">
            <v>39371.151079136696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39371.151079136696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5.8391608391608454</v>
          </cell>
          <cell r="CX147">
            <v>3299.1258741258775</v>
          </cell>
          <cell r="CY147">
            <v>0</v>
          </cell>
          <cell r="CZ147">
            <v>0</v>
          </cell>
          <cell r="DA147">
            <v>3299.1258741258775</v>
          </cell>
          <cell r="DB147">
            <v>599552.97695326246</v>
          </cell>
          <cell r="DC147">
            <v>0</v>
          </cell>
          <cell r="DD147">
            <v>599552.97695326246</v>
          </cell>
          <cell r="DE147">
            <v>128617</v>
          </cell>
          <cell r="DF147">
            <v>0</v>
          </cell>
          <cell r="DG147">
            <v>128617</v>
          </cell>
          <cell r="DH147">
            <v>23.857142857142858</v>
          </cell>
          <cell r="DI147">
            <v>0</v>
          </cell>
          <cell r="DJ147">
            <v>1.657</v>
          </cell>
          <cell r="DK147">
            <v>0</v>
          </cell>
          <cell r="DL147">
            <v>0.14249999999999985</v>
          </cell>
          <cell r="DO147">
            <v>0</v>
          </cell>
          <cell r="DP147">
            <v>0</v>
          </cell>
          <cell r="DQ147">
            <v>0</v>
          </cell>
          <cell r="DR147">
            <v>1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14970</v>
          </cell>
          <cell r="EB147">
            <v>14105.25</v>
          </cell>
          <cell r="EC147">
            <v>0</v>
          </cell>
          <cell r="ED147">
            <v>0</v>
          </cell>
          <cell r="EE147">
            <v>14105.25</v>
          </cell>
          <cell r="EF147">
            <v>14105.25</v>
          </cell>
          <cell r="EG147">
            <v>0</v>
          </cell>
          <cell r="EI147">
            <v>0</v>
          </cell>
          <cell r="EJ147">
            <v>0</v>
          </cell>
          <cell r="EK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142722.25</v>
          </cell>
          <cell r="EQ147">
            <v>0</v>
          </cell>
          <cell r="ER147">
            <v>142722.25</v>
          </cell>
          <cell r="ES147">
            <v>742275.22695326246</v>
          </cell>
          <cell r="ET147">
            <v>0</v>
          </cell>
          <cell r="EU147">
            <v>742275.22695326246</v>
          </cell>
          <cell r="EV147">
            <v>728169.97695326246</v>
          </cell>
          <cell r="EW147">
            <v>4360.2992631931884</v>
          </cell>
          <cell r="EX147">
            <v>4265</v>
          </cell>
          <cell r="EY147">
            <v>0</v>
          </cell>
          <cell r="EZ147">
            <v>712255</v>
          </cell>
          <cell r="FA147">
            <v>0</v>
          </cell>
          <cell r="FB147">
            <v>742275.22695326246</v>
          </cell>
          <cell r="FC147">
            <v>736473.49645555264</v>
          </cell>
          <cell r="FD147">
            <v>0</v>
          </cell>
          <cell r="FE147">
            <v>742275.22695326246</v>
          </cell>
        </row>
        <row r="148">
          <cell r="A148">
            <v>5254</v>
          </cell>
          <cell r="B148">
            <v>8815254</v>
          </cell>
          <cell r="E148" t="str">
            <v>Hadleigh Infant and Nursery School</v>
          </cell>
          <cell r="F148" t="str">
            <v>P</v>
          </cell>
          <cell r="G148" t="str">
            <v/>
          </cell>
          <cell r="H148" t="str">
            <v/>
          </cell>
          <cell r="I148" t="str">
            <v>Y</v>
          </cell>
          <cell r="K148">
            <v>5254</v>
          </cell>
          <cell r="L148">
            <v>137027</v>
          </cell>
          <cell r="O148">
            <v>3</v>
          </cell>
          <cell r="P148">
            <v>0</v>
          </cell>
          <cell r="Q148">
            <v>0</v>
          </cell>
          <cell r="S148">
            <v>85</v>
          </cell>
          <cell r="T148">
            <v>175</v>
          </cell>
          <cell r="V148">
            <v>260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260</v>
          </cell>
          <cell r="AF148">
            <v>821106</v>
          </cell>
          <cell r="AG148">
            <v>0</v>
          </cell>
          <cell r="AH148">
            <v>0</v>
          </cell>
          <cell r="AI148">
            <v>0</v>
          </cell>
          <cell r="AJ148">
            <v>821106</v>
          </cell>
          <cell r="AK148">
            <v>42.000000000000121</v>
          </cell>
          <cell r="AL148">
            <v>19740.000000000058</v>
          </cell>
          <cell r="AM148">
            <v>0</v>
          </cell>
          <cell r="AN148">
            <v>0</v>
          </cell>
          <cell r="AO148">
            <v>19740.000000000058</v>
          </cell>
          <cell r="AP148">
            <v>42.999999999999901</v>
          </cell>
          <cell r="AQ148">
            <v>25369.999999999942</v>
          </cell>
          <cell r="AR148">
            <v>0</v>
          </cell>
          <cell r="AS148">
            <v>0</v>
          </cell>
          <cell r="AT148">
            <v>25369.999999999942</v>
          </cell>
          <cell r="AU148">
            <v>194.74903474903473</v>
          </cell>
          <cell r="AV148">
            <v>0</v>
          </cell>
          <cell r="AW148">
            <v>12.046332046332038</v>
          </cell>
          <cell r="AX148">
            <v>2650.1930501930483</v>
          </cell>
          <cell r="AY148">
            <v>52.200772200772263</v>
          </cell>
          <cell r="AZ148">
            <v>14094.208494208511</v>
          </cell>
          <cell r="BA148">
            <v>1.0038610038610036</v>
          </cell>
          <cell r="BB148">
            <v>421.6216216216215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17166.02316602318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17166.02316602318</v>
          </cell>
          <cell r="BZ148">
            <v>62276.02316602318</v>
          </cell>
          <cell r="CA148">
            <v>0</v>
          </cell>
          <cell r="CB148">
            <v>62276.02316602318</v>
          </cell>
          <cell r="CC148">
            <v>63.5998772629641</v>
          </cell>
          <cell r="CD148">
            <v>71867.861307149433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71867.861307149433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955249.8844731726</v>
          </cell>
          <cell r="DC148">
            <v>0</v>
          </cell>
          <cell r="DD148">
            <v>955249.8844731726</v>
          </cell>
          <cell r="DE148">
            <v>128617</v>
          </cell>
          <cell r="DF148">
            <v>0</v>
          </cell>
          <cell r="DG148">
            <v>128617</v>
          </cell>
          <cell r="DH148">
            <v>86.666666666666671</v>
          </cell>
          <cell r="DI148">
            <v>0</v>
          </cell>
          <cell r="DJ148">
            <v>0.998</v>
          </cell>
          <cell r="DK148">
            <v>0</v>
          </cell>
          <cell r="DL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1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6162.5</v>
          </cell>
          <cell r="EB148">
            <v>6162.5</v>
          </cell>
          <cell r="EC148">
            <v>0</v>
          </cell>
          <cell r="ED148">
            <v>0</v>
          </cell>
          <cell r="EE148">
            <v>6162.5</v>
          </cell>
          <cell r="EF148">
            <v>6162.5</v>
          </cell>
          <cell r="EG148">
            <v>0</v>
          </cell>
          <cell r="EI148">
            <v>0</v>
          </cell>
          <cell r="EJ148">
            <v>0</v>
          </cell>
          <cell r="EK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134779.5</v>
          </cell>
          <cell r="EQ148">
            <v>0</v>
          </cell>
          <cell r="ER148">
            <v>134779.5</v>
          </cell>
          <cell r="ES148">
            <v>1090029.3844731725</v>
          </cell>
          <cell r="ET148">
            <v>0</v>
          </cell>
          <cell r="EU148">
            <v>1090029.3844731725</v>
          </cell>
          <cell r="EV148">
            <v>1083866.8844731725</v>
          </cell>
          <cell r="EW148">
            <v>4168.7187864352791</v>
          </cell>
          <cell r="EX148">
            <v>4265</v>
          </cell>
          <cell r="EY148">
            <v>96.281213564720929</v>
          </cell>
          <cell r="EZ148">
            <v>1108900</v>
          </cell>
          <cell r="FA148">
            <v>25033.115526827518</v>
          </cell>
          <cell r="FB148">
            <v>1115062.5</v>
          </cell>
          <cell r="FC148">
            <v>1115839.7885931558</v>
          </cell>
          <cell r="FD148">
            <v>777.28859315579757</v>
          </cell>
          <cell r="FE148">
            <v>1115839.7885931558</v>
          </cell>
        </row>
        <row r="149">
          <cell r="A149">
            <v>2170</v>
          </cell>
          <cell r="B149">
            <v>8812170</v>
          </cell>
          <cell r="E149" t="str">
            <v>Hadleigh Junior School</v>
          </cell>
          <cell r="F149" t="str">
            <v>P</v>
          </cell>
          <cell r="G149" t="str">
            <v/>
          </cell>
          <cell r="H149" t="str">
            <v/>
          </cell>
          <cell r="I149" t="str">
            <v>Y</v>
          </cell>
          <cell r="K149">
            <v>2170</v>
          </cell>
          <cell r="L149">
            <v>145548</v>
          </cell>
          <cell r="O149">
            <v>4</v>
          </cell>
          <cell r="P149">
            <v>0</v>
          </cell>
          <cell r="Q149">
            <v>0</v>
          </cell>
          <cell r="S149">
            <v>0</v>
          </cell>
          <cell r="T149">
            <v>314</v>
          </cell>
          <cell r="V149">
            <v>314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314</v>
          </cell>
          <cell r="AF149">
            <v>991643.4</v>
          </cell>
          <cell r="AG149">
            <v>0</v>
          </cell>
          <cell r="AH149">
            <v>0</v>
          </cell>
          <cell r="AI149">
            <v>0</v>
          </cell>
          <cell r="AJ149">
            <v>991643.4</v>
          </cell>
          <cell r="AK149">
            <v>62.999999999999922</v>
          </cell>
          <cell r="AL149">
            <v>29609.999999999964</v>
          </cell>
          <cell r="AM149">
            <v>0</v>
          </cell>
          <cell r="AN149">
            <v>0</v>
          </cell>
          <cell r="AO149">
            <v>29609.999999999964</v>
          </cell>
          <cell r="AP149">
            <v>67.999999999999957</v>
          </cell>
          <cell r="AQ149">
            <v>40119.999999999978</v>
          </cell>
          <cell r="AR149">
            <v>0</v>
          </cell>
          <cell r="AS149">
            <v>0</v>
          </cell>
          <cell r="AT149">
            <v>40119.999999999978</v>
          </cell>
          <cell r="AU149">
            <v>229.73162939297123</v>
          </cell>
          <cell r="AV149">
            <v>0</v>
          </cell>
          <cell r="AW149">
            <v>18.057507987220454</v>
          </cell>
          <cell r="AX149">
            <v>3972.6517571884997</v>
          </cell>
          <cell r="AY149">
            <v>60.191693290734733</v>
          </cell>
          <cell r="AZ149">
            <v>16251.757188498377</v>
          </cell>
          <cell r="BA149">
            <v>3.0095846645367401</v>
          </cell>
          <cell r="BB149">
            <v>1264.0255591054308</v>
          </cell>
          <cell r="BC149">
            <v>0</v>
          </cell>
          <cell r="BD149">
            <v>0</v>
          </cell>
          <cell r="BE149">
            <v>1.0031948881789143</v>
          </cell>
          <cell r="BF149">
            <v>491.56549520766805</v>
          </cell>
          <cell r="BG149">
            <v>2.0063897763578287</v>
          </cell>
          <cell r="BH149">
            <v>1284.0894568690103</v>
          </cell>
          <cell r="BI149">
            <v>23264.089456868984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23264.089456868984</v>
          </cell>
          <cell r="BZ149">
            <v>92994.089456868925</v>
          </cell>
          <cell r="CA149">
            <v>0</v>
          </cell>
          <cell r="CB149">
            <v>92994.089456868925</v>
          </cell>
          <cell r="CC149">
            <v>74.954838709677418</v>
          </cell>
          <cell r="CD149">
            <v>84698.967741935485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84698.967741935485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1.0000000000000004</v>
          </cell>
          <cell r="CX149">
            <v>565.00000000000023</v>
          </cell>
          <cell r="CY149">
            <v>0</v>
          </cell>
          <cell r="CZ149">
            <v>0</v>
          </cell>
          <cell r="DA149">
            <v>565.00000000000023</v>
          </cell>
          <cell r="DB149">
            <v>1169901.4571988045</v>
          </cell>
          <cell r="DC149">
            <v>0</v>
          </cell>
          <cell r="DD149">
            <v>1169901.4571988045</v>
          </cell>
          <cell r="DE149">
            <v>128617</v>
          </cell>
          <cell r="DF149">
            <v>0</v>
          </cell>
          <cell r="DG149">
            <v>128617</v>
          </cell>
          <cell r="DH149">
            <v>78.5</v>
          </cell>
          <cell r="DI149">
            <v>0</v>
          </cell>
          <cell r="DJ149">
            <v>0.98099999999999998</v>
          </cell>
          <cell r="DK149">
            <v>0</v>
          </cell>
          <cell r="DL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1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4141.2</v>
          </cell>
          <cell r="EB149">
            <v>4141.2</v>
          </cell>
          <cell r="EC149">
            <v>0</v>
          </cell>
          <cell r="ED149">
            <v>0</v>
          </cell>
          <cell r="EE149">
            <v>4141.2</v>
          </cell>
          <cell r="EF149">
            <v>4141.2</v>
          </cell>
          <cell r="EG149">
            <v>0</v>
          </cell>
          <cell r="EI149">
            <v>0</v>
          </cell>
          <cell r="EJ149">
            <v>0</v>
          </cell>
          <cell r="EK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132758.20000000001</v>
          </cell>
          <cell r="EQ149">
            <v>0</v>
          </cell>
          <cell r="ER149">
            <v>132758.20000000001</v>
          </cell>
          <cell r="ES149">
            <v>1302659.6571988044</v>
          </cell>
          <cell r="ET149">
            <v>0</v>
          </cell>
          <cell r="EU149">
            <v>1302659.6571988044</v>
          </cell>
          <cell r="EV149">
            <v>1298518.4571988045</v>
          </cell>
          <cell r="EW149">
            <v>4135.4090993592499</v>
          </cell>
          <cell r="EX149">
            <v>4265</v>
          </cell>
          <cell r="EY149">
            <v>129.59090064075008</v>
          </cell>
          <cell r="EZ149">
            <v>1339210</v>
          </cell>
          <cell r="FA149">
            <v>40691.542801195523</v>
          </cell>
          <cell r="FB149">
            <v>1343351.2</v>
          </cell>
          <cell r="FC149">
            <v>1327338.7549386502</v>
          </cell>
          <cell r="FD149">
            <v>0</v>
          </cell>
          <cell r="FE149">
            <v>1343351.2</v>
          </cell>
        </row>
        <row r="150">
          <cell r="A150">
            <v>2012</v>
          </cell>
          <cell r="B150">
            <v>8812012</v>
          </cell>
          <cell r="E150" t="str">
            <v>Hamford Primary Academy</v>
          </cell>
          <cell r="F150" t="str">
            <v>P</v>
          </cell>
          <cell r="G150" t="str">
            <v/>
          </cell>
          <cell r="H150">
            <v>10008478</v>
          </cell>
          <cell r="I150" t="str">
            <v>Y</v>
          </cell>
          <cell r="K150">
            <v>2012</v>
          </cell>
          <cell r="L150">
            <v>138072</v>
          </cell>
          <cell r="O150">
            <v>7</v>
          </cell>
          <cell r="P150">
            <v>0</v>
          </cell>
          <cell r="Q150">
            <v>0</v>
          </cell>
          <cell r="S150">
            <v>43</v>
          </cell>
          <cell r="T150">
            <v>314</v>
          </cell>
          <cell r="V150">
            <v>357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357</v>
          </cell>
          <cell r="AF150">
            <v>1127441.7</v>
          </cell>
          <cell r="AG150">
            <v>0</v>
          </cell>
          <cell r="AH150">
            <v>0</v>
          </cell>
          <cell r="AI150">
            <v>0</v>
          </cell>
          <cell r="AJ150">
            <v>1127441.7</v>
          </cell>
          <cell r="AK150">
            <v>94.000000000000156</v>
          </cell>
          <cell r="AL150">
            <v>44180.000000000073</v>
          </cell>
          <cell r="AM150">
            <v>0</v>
          </cell>
          <cell r="AN150">
            <v>0</v>
          </cell>
          <cell r="AO150">
            <v>44180.000000000073</v>
          </cell>
          <cell r="AP150">
            <v>100.99999999999984</v>
          </cell>
          <cell r="AQ150">
            <v>59589.999999999905</v>
          </cell>
          <cell r="AR150">
            <v>0</v>
          </cell>
          <cell r="AS150">
            <v>0</v>
          </cell>
          <cell r="AT150">
            <v>59589.999999999905</v>
          </cell>
          <cell r="AU150">
            <v>162.45505617977531</v>
          </cell>
          <cell r="AV150">
            <v>0</v>
          </cell>
          <cell r="AW150">
            <v>89.25</v>
          </cell>
          <cell r="AX150">
            <v>19635</v>
          </cell>
          <cell r="AY150">
            <v>0</v>
          </cell>
          <cell r="AZ150">
            <v>0</v>
          </cell>
          <cell r="BA150">
            <v>51.143258426966248</v>
          </cell>
          <cell r="BB150">
            <v>21480.168539325823</v>
          </cell>
          <cell r="BC150">
            <v>8.022471910112376</v>
          </cell>
          <cell r="BD150">
            <v>3690.337078651693</v>
          </cell>
          <cell r="BE150">
            <v>40.112359550561884</v>
          </cell>
          <cell r="BF150">
            <v>19655.056179775322</v>
          </cell>
          <cell r="BG150">
            <v>6.0168539325842829</v>
          </cell>
          <cell r="BH150">
            <v>3850.7865168539411</v>
          </cell>
          <cell r="BI150">
            <v>68311.348314606774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68311.348314606774</v>
          </cell>
          <cell r="BZ150">
            <v>172081.34831460676</v>
          </cell>
          <cell r="CA150">
            <v>0</v>
          </cell>
          <cell r="CB150">
            <v>172081.34831460676</v>
          </cell>
          <cell r="CC150">
            <v>97.456896551724142</v>
          </cell>
          <cell r="CD150">
            <v>110126.29310344828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110126.29310344828</v>
          </cell>
          <cell r="CR150">
            <v>3.5800000000000018</v>
          </cell>
          <cell r="CS150">
            <v>3311.5000000000018</v>
          </cell>
          <cell r="CT150">
            <v>0</v>
          </cell>
          <cell r="CU150">
            <v>0</v>
          </cell>
          <cell r="CV150">
            <v>3311.5000000000018</v>
          </cell>
          <cell r="CW150">
            <v>5.6847133757961812</v>
          </cell>
          <cell r="CX150">
            <v>3211.8630573248424</v>
          </cell>
          <cell r="CY150">
            <v>0</v>
          </cell>
          <cell r="CZ150">
            <v>0</v>
          </cell>
          <cell r="DA150">
            <v>3211.8630573248424</v>
          </cell>
          <cell r="DB150">
            <v>1416172.70447538</v>
          </cell>
          <cell r="DC150">
            <v>0</v>
          </cell>
          <cell r="DD150">
            <v>1416172.70447538</v>
          </cell>
          <cell r="DE150">
            <v>128617</v>
          </cell>
          <cell r="DF150">
            <v>0</v>
          </cell>
          <cell r="DG150">
            <v>128617</v>
          </cell>
          <cell r="DH150">
            <v>51</v>
          </cell>
          <cell r="DI150">
            <v>0</v>
          </cell>
          <cell r="DJ150">
            <v>1.101</v>
          </cell>
          <cell r="DK150">
            <v>0</v>
          </cell>
          <cell r="DL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1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4729.1019999999999</v>
          </cell>
          <cell r="EB150">
            <v>4729.1019999999999</v>
          </cell>
          <cell r="EC150">
            <v>0</v>
          </cell>
          <cell r="ED150">
            <v>0</v>
          </cell>
          <cell r="EE150">
            <v>4729.1019999999999</v>
          </cell>
          <cell r="EF150">
            <v>4729.1019999999999</v>
          </cell>
          <cell r="EG150">
            <v>0</v>
          </cell>
          <cell r="EI150">
            <v>0</v>
          </cell>
          <cell r="EJ150">
            <v>0</v>
          </cell>
          <cell r="EK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133346.10200000001</v>
          </cell>
          <cell r="EQ150">
            <v>0</v>
          </cell>
          <cell r="ER150">
            <v>133346.10200000001</v>
          </cell>
          <cell r="ES150">
            <v>1549518.80647538</v>
          </cell>
          <cell r="ET150">
            <v>0</v>
          </cell>
          <cell r="EU150">
            <v>1549518.80647538</v>
          </cell>
          <cell r="EV150">
            <v>1544789.70447538</v>
          </cell>
          <cell r="EW150">
            <v>4327.1420293428009</v>
          </cell>
          <cell r="EX150">
            <v>4265</v>
          </cell>
          <cell r="EY150">
            <v>0</v>
          </cell>
          <cell r="EZ150">
            <v>1522605</v>
          </cell>
          <cell r="FA150">
            <v>0</v>
          </cell>
          <cell r="FB150">
            <v>1549518.80647538</v>
          </cell>
          <cell r="FC150">
            <v>1515972.6904889501</v>
          </cell>
          <cell r="FD150">
            <v>0</v>
          </cell>
          <cell r="FE150">
            <v>1549518.80647538</v>
          </cell>
        </row>
        <row r="151">
          <cell r="A151">
            <v>2003</v>
          </cell>
          <cell r="B151">
            <v>8812003</v>
          </cell>
          <cell r="C151">
            <v>1824</v>
          </cell>
          <cell r="D151" t="str">
            <v>RB051824</v>
          </cell>
          <cell r="E151" t="str">
            <v>Hamilton Primary School</v>
          </cell>
          <cell r="F151" t="str">
            <v>P</v>
          </cell>
          <cell r="G151" t="str">
            <v>Y</v>
          </cell>
          <cell r="H151">
            <v>10008484</v>
          </cell>
          <cell r="I151" t="str">
            <v/>
          </cell>
          <cell r="K151">
            <v>2003</v>
          </cell>
          <cell r="L151">
            <v>114706</v>
          </cell>
          <cell r="O151">
            <v>7</v>
          </cell>
          <cell r="P151">
            <v>0</v>
          </cell>
          <cell r="Q151">
            <v>0</v>
          </cell>
          <cell r="S151">
            <v>60</v>
          </cell>
          <cell r="T151">
            <v>363</v>
          </cell>
          <cell r="V151">
            <v>423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423</v>
          </cell>
          <cell r="AF151">
            <v>1335876.3</v>
          </cell>
          <cell r="AG151">
            <v>0</v>
          </cell>
          <cell r="AH151">
            <v>0</v>
          </cell>
          <cell r="AI151">
            <v>0</v>
          </cell>
          <cell r="AJ151">
            <v>1335876.3</v>
          </cell>
          <cell r="AK151">
            <v>32.000000000000007</v>
          </cell>
          <cell r="AL151">
            <v>15040.000000000004</v>
          </cell>
          <cell r="AM151">
            <v>0</v>
          </cell>
          <cell r="AN151">
            <v>0</v>
          </cell>
          <cell r="AO151">
            <v>15040.000000000004</v>
          </cell>
          <cell r="AP151">
            <v>40.999999999999986</v>
          </cell>
          <cell r="AQ151">
            <v>24189.999999999993</v>
          </cell>
          <cell r="AR151">
            <v>0</v>
          </cell>
          <cell r="AS151">
            <v>0</v>
          </cell>
          <cell r="AT151">
            <v>24189.999999999993</v>
          </cell>
          <cell r="AU151">
            <v>231.54739336492892</v>
          </cell>
          <cell r="AV151">
            <v>0</v>
          </cell>
          <cell r="AW151">
            <v>170.40284360189591</v>
          </cell>
          <cell r="AX151">
            <v>37488.625592417098</v>
          </cell>
          <cell r="AY151">
            <v>12.028436018957359</v>
          </cell>
          <cell r="AZ151">
            <v>3247.6777251184872</v>
          </cell>
          <cell r="BA151">
            <v>4.0094786729857814</v>
          </cell>
          <cell r="BB151">
            <v>1683.9810426540282</v>
          </cell>
          <cell r="BC151">
            <v>2.0047393364928929</v>
          </cell>
          <cell r="BD151">
            <v>922.18009478673071</v>
          </cell>
          <cell r="BE151">
            <v>0</v>
          </cell>
          <cell r="BF151">
            <v>0</v>
          </cell>
          <cell r="BG151">
            <v>3.0071090047393354</v>
          </cell>
          <cell r="BH151">
            <v>1924.5497630331747</v>
          </cell>
          <cell r="BI151">
            <v>45267.014218009521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45267.014218009521</v>
          </cell>
          <cell r="BZ151">
            <v>84497.014218009514</v>
          </cell>
          <cell r="CA151">
            <v>0</v>
          </cell>
          <cell r="CB151">
            <v>84497.014218009514</v>
          </cell>
          <cell r="CC151">
            <v>65.256198347107443</v>
          </cell>
          <cell r="CD151">
            <v>73739.504132231406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73739.504132231406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16.35911602209946</v>
          </cell>
          <cell r="CX151">
            <v>9242.900552486195</v>
          </cell>
          <cell r="CY151">
            <v>0</v>
          </cell>
          <cell r="CZ151">
            <v>0</v>
          </cell>
          <cell r="DA151">
            <v>9242.900552486195</v>
          </cell>
          <cell r="DB151">
            <v>1503355.7189027274</v>
          </cell>
          <cell r="DC151">
            <v>0</v>
          </cell>
          <cell r="DD151">
            <v>1503355.7189027274</v>
          </cell>
          <cell r="DE151">
            <v>128617</v>
          </cell>
          <cell r="DF151">
            <v>0</v>
          </cell>
          <cell r="DG151">
            <v>128617</v>
          </cell>
          <cell r="DH151">
            <v>60.428571428571431</v>
          </cell>
          <cell r="DI151">
            <v>0</v>
          </cell>
          <cell r="DJ151">
            <v>0.88100000000000001</v>
          </cell>
          <cell r="DK151">
            <v>0</v>
          </cell>
          <cell r="DL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1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28928</v>
          </cell>
          <cell r="EB151">
            <v>28824.61</v>
          </cell>
          <cell r="EC151">
            <v>0</v>
          </cell>
          <cell r="ED151">
            <v>0</v>
          </cell>
          <cell r="EE151">
            <v>28824.61</v>
          </cell>
          <cell r="EF151">
            <v>28824.609999999997</v>
          </cell>
          <cell r="EG151">
            <v>0</v>
          </cell>
          <cell r="EI151">
            <v>0</v>
          </cell>
          <cell r="EJ151">
            <v>0</v>
          </cell>
          <cell r="EK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157441.60999999999</v>
          </cell>
          <cell r="EQ151">
            <v>0</v>
          </cell>
          <cell r="ER151">
            <v>157441.60999999999</v>
          </cell>
          <cell r="ES151">
            <v>1660797.3289027275</v>
          </cell>
          <cell r="ET151">
            <v>0</v>
          </cell>
          <cell r="EU151">
            <v>1660797.3289027275</v>
          </cell>
          <cell r="EV151">
            <v>1631972.7189027274</v>
          </cell>
          <cell r="EW151">
            <v>3858.091534049001</v>
          </cell>
          <cell r="EX151">
            <v>4265</v>
          </cell>
          <cell r="EY151">
            <v>406.90846595099902</v>
          </cell>
          <cell r="EZ151">
            <v>1804095</v>
          </cell>
          <cell r="FA151">
            <v>172122.28109727264</v>
          </cell>
          <cell r="FB151">
            <v>1832919.61</v>
          </cell>
          <cell r="FC151">
            <v>1804855.9214810426</v>
          </cell>
          <cell r="FD151">
            <v>0</v>
          </cell>
          <cell r="FE151">
            <v>1832919.61</v>
          </cell>
        </row>
        <row r="152">
          <cell r="A152">
            <v>3254</v>
          </cell>
          <cell r="B152">
            <v>8813254</v>
          </cell>
          <cell r="C152">
            <v>2715</v>
          </cell>
          <cell r="D152" t="str">
            <v>RB052715</v>
          </cell>
          <cell r="E152" t="str">
            <v>Hare Street Community Primary School and Nursery</v>
          </cell>
          <cell r="F152" t="str">
            <v>P</v>
          </cell>
          <cell r="G152" t="str">
            <v>Y</v>
          </cell>
          <cell r="H152">
            <v>10028342</v>
          </cell>
          <cell r="I152" t="str">
            <v/>
          </cell>
          <cell r="K152">
            <v>3254</v>
          </cell>
          <cell r="L152">
            <v>133255</v>
          </cell>
          <cell r="O152">
            <v>7</v>
          </cell>
          <cell r="P152">
            <v>0</v>
          </cell>
          <cell r="Q152">
            <v>0</v>
          </cell>
          <cell r="S152">
            <v>61</v>
          </cell>
          <cell r="T152">
            <v>356</v>
          </cell>
          <cell r="V152">
            <v>417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417</v>
          </cell>
          <cell r="AF152">
            <v>1316927.7</v>
          </cell>
          <cell r="AG152">
            <v>0</v>
          </cell>
          <cell r="AH152">
            <v>0</v>
          </cell>
          <cell r="AI152">
            <v>0</v>
          </cell>
          <cell r="AJ152">
            <v>1316927.7</v>
          </cell>
          <cell r="AK152">
            <v>127.99999999999986</v>
          </cell>
          <cell r="AL152">
            <v>60159.999999999935</v>
          </cell>
          <cell r="AM152">
            <v>0</v>
          </cell>
          <cell r="AN152">
            <v>0</v>
          </cell>
          <cell r="AO152">
            <v>60159.999999999935</v>
          </cell>
          <cell r="AP152">
            <v>159</v>
          </cell>
          <cell r="AQ152">
            <v>93810</v>
          </cell>
          <cell r="AR152">
            <v>0</v>
          </cell>
          <cell r="AS152">
            <v>0</v>
          </cell>
          <cell r="AT152">
            <v>93810</v>
          </cell>
          <cell r="AU152">
            <v>96.000000000000213</v>
          </cell>
          <cell r="AV152">
            <v>0</v>
          </cell>
          <cell r="AW152">
            <v>142.00000000000006</v>
          </cell>
          <cell r="AX152">
            <v>31240.000000000011</v>
          </cell>
          <cell r="AY152">
            <v>42.000000000000142</v>
          </cell>
          <cell r="AZ152">
            <v>11340.000000000038</v>
          </cell>
          <cell r="BA152">
            <v>9.9999999999999893</v>
          </cell>
          <cell r="BB152">
            <v>4199.9999999999955</v>
          </cell>
          <cell r="BC152">
            <v>126.99999999999993</v>
          </cell>
          <cell r="BD152">
            <v>58419.999999999971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105200.00000000001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105200.00000000001</v>
          </cell>
          <cell r="BZ152">
            <v>259169.99999999994</v>
          </cell>
          <cell r="CA152">
            <v>0</v>
          </cell>
          <cell r="CB152">
            <v>259169.99999999994</v>
          </cell>
          <cell r="CC152">
            <v>58.697947214076251</v>
          </cell>
          <cell r="CD152">
            <v>66328.680351906165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66328.680351906165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72.623595505618184</v>
          </cell>
          <cell r="CX152">
            <v>41032.331460674272</v>
          </cell>
          <cell r="CY152">
            <v>0</v>
          </cell>
          <cell r="CZ152">
            <v>0</v>
          </cell>
          <cell r="DA152">
            <v>41032.331460674272</v>
          </cell>
          <cell r="DB152">
            <v>1683458.7118125805</v>
          </cell>
          <cell r="DC152">
            <v>0</v>
          </cell>
          <cell r="DD152">
            <v>1683458.7118125805</v>
          </cell>
          <cell r="DE152">
            <v>128617</v>
          </cell>
          <cell r="DF152">
            <v>0</v>
          </cell>
          <cell r="DG152">
            <v>128617</v>
          </cell>
          <cell r="DH152">
            <v>59.571428571428569</v>
          </cell>
          <cell r="DI152">
            <v>0</v>
          </cell>
          <cell r="DJ152">
            <v>0.70799999999999996</v>
          </cell>
          <cell r="DK152">
            <v>0</v>
          </cell>
          <cell r="DL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1.0156360164</v>
          </cell>
          <cell r="DS152">
            <v>28333.645547943197</v>
          </cell>
          <cell r="DT152">
            <v>0</v>
          </cell>
          <cell r="DU152">
            <v>28333.645547943197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34020</v>
          </cell>
          <cell r="EB152">
            <v>34020</v>
          </cell>
          <cell r="EC152">
            <v>1052</v>
          </cell>
          <cell r="ED152">
            <v>0</v>
          </cell>
          <cell r="EE152">
            <v>35072</v>
          </cell>
          <cell r="EF152">
            <v>35072</v>
          </cell>
          <cell r="EG152">
            <v>0</v>
          </cell>
          <cell r="EI152">
            <v>0</v>
          </cell>
          <cell r="EJ152">
            <v>0</v>
          </cell>
          <cell r="EK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192022.64554794319</v>
          </cell>
          <cell r="EQ152">
            <v>0</v>
          </cell>
          <cell r="ER152">
            <v>192022.64554794319</v>
          </cell>
          <cell r="ES152">
            <v>1875481.3573605237</v>
          </cell>
          <cell r="ET152">
            <v>0</v>
          </cell>
          <cell r="EU152">
            <v>1875481.3573605237</v>
          </cell>
          <cell r="EV152">
            <v>1840409.3573605237</v>
          </cell>
          <cell r="EW152">
            <v>4413.4516963082106</v>
          </cell>
          <cell r="EX152">
            <v>4265</v>
          </cell>
          <cell r="EY152">
            <v>0</v>
          </cell>
          <cell r="EZ152">
            <v>1778505</v>
          </cell>
          <cell r="FA152">
            <v>0</v>
          </cell>
          <cell r="FB152">
            <v>1875481.3573605237</v>
          </cell>
          <cell r="FC152">
            <v>1814000.6906824582</v>
          </cell>
          <cell r="FD152">
            <v>0</v>
          </cell>
          <cell r="FE152">
            <v>1875481.3573605237</v>
          </cell>
        </row>
        <row r="153">
          <cell r="A153">
            <v>2983</v>
          </cell>
          <cell r="B153">
            <v>8812983</v>
          </cell>
          <cell r="E153" t="str">
            <v>Harlowbury Primary School</v>
          </cell>
          <cell r="F153" t="str">
            <v>P</v>
          </cell>
          <cell r="G153" t="str">
            <v/>
          </cell>
          <cell r="H153">
            <v>10030659</v>
          </cell>
          <cell r="I153" t="str">
            <v>Y</v>
          </cell>
          <cell r="K153">
            <v>2983</v>
          </cell>
          <cell r="L153">
            <v>144664</v>
          </cell>
          <cell r="O153">
            <v>7</v>
          </cell>
          <cell r="P153">
            <v>0</v>
          </cell>
          <cell r="Q153">
            <v>0</v>
          </cell>
          <cell r="S153">
            <v>29</v>
          </cell>
          <cell r="T153">
            <v>162</v>
          </cell>
          <cell r="V153">
            <v>191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191</v>
          </cell>
          <cell r="AF153">
            <v>603197.1</v>
          </cell>
          <cell r="AG153">
            <v>0</v>
          </cell>
          <cell r="AH153">
            <v>0</v>
          </cell>
          <cell r="AI153">
            <v>0</v>
          </cell>
          <cell r="AJ153">
            <v>603197.1</v>
          </cell>
          <cell r="AK153">
            <v>34.999999999999943</v>
          </cell>
          <cell r="AL153">
            <v>16449.999999999975</v>
          </cell>
          <cell r="AM153">
            <v>0</v>
          </cell>
          <cell r="AN153">
            <v>0</v>
          </cell>
          <cell r="AO153">
            <v>16449.999999999975</v>
          </cell>
          <cell r="AP153">
            <v>44.000000000000028</v>
          </cell>
          <cell r="AQ153">
            <v>25960.000000000018</v>
          </cell>
          <cell r="AR153">
            <v>0</v>
          </cell>
          <cell r="AS153">
            <v>0</v>
          </cell>
          <cell r="AT153">
            <v>25960.000000000018</v>
          </cell>
          <cell r="AU153">
            <v>141.74210526315795</v>
          </cell>
          <cell r="AV153">
            <v>0</v>
          </cell>
          <cell r="AW153">
            <v>30.157894736842056</v>
          </cell>
          <cell r="AX153">
            <v>6634.7368421052524</v>
          </cell>
          <cell r="AY153">
            <v>15.078947368421046</v>
          </cell>
          <cell r="AZ153">
            <v>4071.3157894736823</v>
          </cell>
          <cell r="BA153">
            <v>4.0210526315789537</v>
          </cell>
          <cell r="BB153">
            <v>1688.8421052631606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12394.894736842096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12394.894736842096</v>
          </cell>
          <cell r="BZ153">
            <v>54804.894736842092</v>
          </cell>
          <cell r="CA153">
            <v>0</v>
          </cell>
          <cell r="CB153">
            <v>54804.894736842092</v>
          </cell>
          <cell r="CC153">
            <v>62.71641791044776</v>
          </cell>
          <cell r="CD153">
            <v>70869.552238805962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70869.552238805962</v>
          </cell>
          <cell r="CR153">
            <v>15.096149732620278</v>
          </cell>
          <cell r="CS153">
            <v>13963.938502673756</v>
          </cell>
          <cell r="CT153">
            <v>0</v>
          </cell>
          <cell r="CU153">
            <v>0</v>
          </cell>
          <cell r="CV153">
            <v>13963.938502673756</v>
          </cell>
          <cell r="CW153">
            <v>18.864197530864192</v>
          </cell>
          <cell r="CX153">
            <v>10658.271604938269</v>
          </cell>
          <cell r="CY153">
            <v>0</v>
          </cell>
          <cell r="CZ153">
            <v>0</v>
          </cell>
          <cell r="DA153">
            <v>10658.271604938269</v>
          </cell>
          <cell r="DB153">
            <v>753493.7570832601</v>
          </cell>
          <cell r="DC153">
            <v>0</v>
          </cell>
          <cell r="DD153">
            <v>753493.7570832601</v>
          </cell>
          <cell r="DE153">
            <v>128617</v>
          </cell>
          <cell r="DF153">
            <v>0</v>
          </cell>
          <cell r="DG153">
            <v>128617</v>
          </cell>
          <cell r="DH153">
            <v>27.285714285714285</v>
          </cell>
          <cell r="DI153">
            <v>0</v>
          </cell>
          <cell r="DJ153">
            <v>0.752</v>
          </cell>
          <cell r="DK153">
            <v>0</v>
          </cell>
          <cell r="DL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1.0156360164</v>
          </cell>
          <cell r="DS153">
            <v>13792.698264370278</v>
          </cell>
          <cell r="DT153">
            <v>0</v>
          </cell>
          <cell r="DU153">
            <v>13792.698264370278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2963.19535342466</v>
          </cell>
          <cell r="EB153">
            <v>2963.1954000000001</v>
          </cell>
          <cell r="EC153">
            <v>0</v>
          </cell>
          <cell r="ED153">
            <v>0</v>
          </cell>
          <cell r="EE153">
            <v>2963.1954000000001</v>
          </cell>
          <cell r="EF153">
            <v>2963.1954000000001</v>
          </cell>
          <cell r="EG153">
            <v>0</v>
          </cell>
          <cell r="EI153">
            <v>0</v>
          </cell>
          <cell r="EJ153">
            <v>0</v>
          </cell>
          <cell r="EK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145372.89366437026</v>
          </cell>
          <cell r="EQ153">
            <v>0</v>
          </cell>
          <cell r="ER153">
            <v>145372.89366437026</v>
          </cell>
          <cell r="ES153">
            <v>898866.6507476304</v>
          </cell>
          <cell r="ET153">
            <v>0</v>
          </cell>
          <cell r="EU153">
            <v>898866.6507476304</v>
          </cell>
          <cell r="EV153">
            <v>895903.45534763043</v>
          </cell>
          <cell r="EW153">
            <v>4690.5940070556571</v>
          </cell>
          <cell r="EX153">
            <v>4265</v>
          </cell>
          <cell r="EY153">
            <v>0</v>
          </cell>
          <cell r="EZ153">
            <v>814615</v>
          </cell>
          <cell r="FA153">
            <v>0</v>
          </cell>
          <cell r="FB153">
            <v>898866.6507476304</v>
          </cell>
          <cell r="FC153">
            <v>873498.209450091</v>
          </cell>
          <cell r="FD153">
            <v>0</v>
          </cell>
          <cell r="FE153">
            <v>898866.6507476304</v>
          </cell>
        </row>
        <row r="154">
          <cell r="A154">
            <v>2414</v>
          </cell>
          <cell r="B154">
            <v>8812414</v>
          </cell>
          <cell r="C154">
            <v>2848</v>
          </cell>
          <cell r="D154" t="str">
            <v>RB052848</v>
          </cell>
          <cell r="E154" t="str">
            <v>Harwich Community Primary School and Nursery</v>
          </cell>
          <cell r="F154" t="str">
            <v>P</v>
          </cell>
          <cell r="G154" t="str">
            <v>Y</v>
          </cell>
          <cell r="H154">
            <v>10041518</v>
          </cell>
          <cell r="I154" t="str">
            <v/>
          </cell>
          <cell r="K154">
            <v>2414</v>
          </cell>
          <cell r="L154">
            <v>114843</v>
          </cell>
          <cell r="O154">
            <v>7</v>
          </cell>
          <cell r="P154">
            <v>0</v>
          </cell>
          <cell r="Q154">
            <v>0</v>
          </cell>
          <cell r="S154">
            <v>30</v>
          </cell>
          <cell r="T154">
            <v>176</v>
          </cell>
          <cell r="V154">
            <v>206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206</v>
          </cell>
          <cell r="AF154">
            <v>650568.6</v>
          </cell>
          <cell r="AG154">
            <v>0</v>
          </cell>
          <cell r="AH154">
            <v>0</v>
          </cell>
          <cell r="AI154">
            <v>0</v>
          </cell>
          <cell r="AJ154">
            <v>650568.6</v>
          </cell>
          <cell r="AK154">
            <v>113.99999999999997</v>
          </cell>
          <cell r="AL154">
            <v>53579.999999999985</v>
          </cell>
          <cell r="AM154">
            <v>0</v>
          </cell>
          <cell r="AN154">
            <v>0</v>
          </cell>
          <cell r="AO154">
            <v>53579.999999999985</v>
          </cell>
          <cell r="AP154">
            <v>116.00000000000004</v>
          </cell>
          <cell r="AQ154">
            <v>68440.000000000029</v>
          </cell>
          <cell r="AR154">
            <v>0</v>
          </cell>
          <cell r="AS154">
            <v>0</v>
          </cell>
          <cell r="AT154">
            <v>68440.000000000029</v>
          </cell>
          <cell r="AU154">
            <v>9.9999999999999893</v>
          </cell>
          <cell r="AV154">
            <v>0</v>
          </cell>
          <cell r="AW154">
            <v>9.9999999999999893</v>
          </cell>
          <cell r="AX154">
            <v>2199.9999999999977</v>
          </cell>
          <cell r="AY154">
            <v>0</v>
          </cell>
          <cell r="AZ154">
            <v>0</v>
          </cell>
          <cell r="BA154">
            <v>21.999999999999925</v>
          </cell>
          <cell r="BB154">
            <v>9239.9999999999691</v>
          </cell>
          <cell r="BC154">
            <v>2.9999999999999991</v>
          </cell>
          <cell r="BD154">
            <v>1379.9999999999995</v>
          </cell>
          <cell r="BE154">
            <v>160.99999999999991</v>
          </cell>
          <cell r="BF154">
            <v>78889.999999999956</v>
          </cell>
          <cell r="BG154">
            <v>0</v>
          </cell>
          <cell r="BH154">
            <v>0</v>
          </cell>
          <cell r="BI154">
            <v>91709.999999999927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91709.999999999927</v>
          </cell>
          <cell r="BZ154">
            <v>213729.99999999994</v>
          </cell>
          <cell r="CA154">
            <v>0</v>
          </cell>
          <cell r="CB154">
            <v>213729.99999999994</v>
          </cell>
          <cell r="CC154">
            <v>61.5632183908046</v>
          </cell>
          <cell r="CD154">
            <v>69566.436781609198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69566.436781609198</v>
          </cell>
          <cell r="CR154">
            <v>3.6400000000000077</v>
          </cell>
          <cell r="CS154">
            <v>3367.0000000000073</v>
          </cell>
          <cell r="CT154">
            <v>0</v>
          </cell>
          <cell r="CU154">
            <v>0</v>
          </cell>
          <cell r="CV154">
            <v>3367.0000000000073</v>
          </cell>
          <cell r="CW154">
            <v>1.1704545454545452</v>
          </cell>
          <cell r="CX154">
            <v>661.30681818181802</v>
          </cell>
          <cell r="CY154">
            <v>0</v>
          </cell>
          <cell r="CZ154">
            <v>0</v>
          </cell>
          <cell r="DA154">
            <v>661.30681818181802</v>
          </cell>
          <cell r="DB154">
            <v>937893.34359979082</v>
          </cell>
          <cell r="DC154">
            <v>0</v>
          </cell>
          <cell r="DD154">
            <v>937893.34359979082</v>
          </cell>
          <cell r="DE154">
            <v>128617</v>
          </cell>
          <cell r="DF154">
            <v>0</v>
          </cell>
          <cell r="DG154">
            <v>128617</v>
          </cell>
          <cell r="DH154">
            <v>29.428571428571427</v>
          </cell>
          <cell r="DI154">
            <v>0</v>
          </cell>
          <cell r="DJ154">
            <v>0.85099999999999998</v>
          </cell>
          <cell r="DK154">
            <v>0</v>
          </cell>
          <cell r="DL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1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35584</v>
          </cell>
          <cell r="EB154">
            <v>36140</v>
          </cell>
          <cell r="EC154">
            <v>0</v>
          </cell>
          <cell r="ED154">
            <v>0</v>
          </cell>
          <cell r="EE154">
            <v>36140</v>
          </cell>
          <cell r="EF154">
            <v>36140</v>
          </cell>
          <cell r="EG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242720</v>
          </cell>
          <cell r="EM154">
            <v>0</v>
          </cell>
          <cell r="EN154">
            <v>0</v>
          </cell>
          <cell r="EO154">
            <v>0</v>
          </cell>
          <cell r="EP154">
            <v>407477</v>
          </cell>
          <cell r="EQ154">
            <v>0</v>
          </cell>
          <cell r="ER154">
            <v>407477</v>
          </cell>
          <cell r="ES154">
            <v>1345370.3435997907</v>
          </cell>
          <cell r="ET154">
            <v>0</v>
          </cell>
          <cell r="EU154">
            <v>1345370.3435997907</v>
          </cell>
          <cell r="EV154">
            <v>1066510.3435997907</v>
          </cell>
          <cell r="EW154">
            <v>5177.2346776688873</v>
          </cell>
          <cell r="EX154">
            <v>4265</v>
          </cell>
          <cell r="EY154">
            <v>0</v>
          </cell>
          <cell r="EZ154">
            <v>878590</v>
          </cell>
          <cell r="FA154">
            <v>0</v>
          </cell>
          <cell r="FB154">
            <v>1345370.3435997907</v>
          </cell>
          <cell r="FC154">
            <v>1286400.73543901</v>
          </cell>
          <cell r="FD154">
            <v>0</v>
          </cell>
          <cell r="FE154">
            <v>1345370.3435997907</v>
          </cell>
        </row>
        <row r="155">
          <cell r="A155">
            <v>2520</v>
          </cell>
          <cell r="B155">
            <v>8812520</v>
          </cell>
          <cell r="E155" t="str">
            <v>Hatfield Heath Primary School</v>
          </cell>
          <cell r="F155" t="str">
            <v>P</v>
          </cell>
          <cell r="G155" t="str">
            <v/>
          </cell>
          <cell r="H155" t="str">
            <v/>
          </cell>
          <cell r="I155" t="str">
            <v>Y</v>
          </cell>
          <cell r="K155">
            <v>2520</v>
          </cell>
          <cell r="L155">
            <v>141714</v>
          </cell>
          <cell r="O155">
            <v>7</v>
          </cell>
          <cell r="P155">
            <v>0</v>
          </cell>
          <cell r="Q155">
            <v>0</v>
          </cell>
          <cell r="S155">
            <v>30</v>
          </cell>
          <cell r="T155">
            <v>180</v>
          </cell>
          <cell r="V155">
            <v>210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210</v>
          </cell>
          <cell r="AF155">
            <v>663201</v>
          </cell>
          <cell r="AG155">
            <v>0</v>
          </cell>
          <cell r="AH155">
            <v>0</v>
          </cell>
          <cell r="AI155">
            <v>0</v>
          </cell>
          <cell r="AJ155">
            <v>663201</v>
          </cell>
          <cell r="AK155">
            <v>16</v>
          </cell>
          <cell r="AL155">
            <v>7520</v>
          </cell>
          <cell r="AM155">
            <v>0</v>
          </cell>
          <cell r="AN155">
            <v>0</v>
          </cell>
          <cell r="AO155">
            <v>7520</v>
          </cell>
          <cell r="AP155">
            <v>17.000000000000011</v>
          </cell>
          <cell r="AQ155">
            <v>10030.000000000005</v>
          </cell>
          <cell r="AR155">
            <v>0</v>
          </cell>
          <cell r="AS155">
            <v>0</v>
          </cell>
          <cell r="AT155">
            <v>10030.000000000005</v>
          </cell>
          <cell r="AU155">
            <v>210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17550.000000000007</v>
          </cell>
          <cell r="CA155">
            <v>0</v>
          </cell>
          <cell r="CB155">
            <v>17550.000000000007</v>
          </cell>
          <cell r="CC155">
            <v>44.581005586592177</v>
          </cell>
          <cell r="CD155">
            <v>50376.536312849159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50376.536312849159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3.5000000000000071</v>
          </cell>
          <cell r="CX155">
            <v>1977.5000000000041</v>
          </cell>
          <cell r="CY155">
            <v>0</v>
          </cell>
          <cell r="CZ155">
            <v>0</v>
          </cell>
          <cell r="DA155">
            <v>1977.5000000000041</v>
          </cell>
          <cell r="DB155">
            <v>733105.03631284914</v>
          </cell>
          <cell r="DC155">
            <v>0</v>
          </cell>
          <cell r="DD155">
            <v>733105.03631284914</v>
          </cell>
          <cell r="DE155">
            <v>128617</v>
          </cell>
          <cell r="DF155">
            <v>0</v>
          </cell>
          <cell r="DG155">
            <v>128617</v>
          </cell>
          <cell r="DH155">
            <v>30</v>
          </cell>
          <cell r="DI155">
            <v>0</v>
          </cell>
          <cell r="DJ155">
            <v>1.5029999999999999</v>
          </cell>
          <cell r="DK155">
            <v>0</v>
          </cell>
          <cell r="DL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1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4017.95</v>
          </cell>
          <cell r="EB155">
            <v>4017.95</v>
          </cell>
          <cell r="EC155">
            <v>0</v>
          </cell>
          <cell r="ED155">
            <v>0</v>
          </cell>
          <cell r="EE155">
            <v>4017.95</v>
          </cell>
          <cell r="EF155">
            <v>4017.95</v>
          </cell>
          <cell r="EG155">
            <v>0</v>
          </cell>
          <cell r="EI155">
            <v>0</v>
          </cell>
          <cell r="EJ155">
            <v>0</v>
          </cell>
          <cell r="EK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132634.95000000001</v>
          </cell>
          <cell r="EQ155">
            <v>0</v>
          </cell>
          <cell r="ER155">
            <v>132634.95000000001</v>
          </cell>
          <cell r="ES155">
            <v>865739.98631284921</v>
          </cell>
          <cell r="ET155">
            <v>0</v>
          </cell>
          <cell r="EU155">
            <v>865739.98631284921</v>
          </cell>
          <cell r="EV155">
            <v>861722.03631284914</v>
          </cell>
          <cell r="EW155">
            <v>4103.4382681564248</v>
          </cell>
          <cell r="EX155">
            <v>4265</v>
          </cell>
          <cell r="EY155">
            <v>161.56173184357522</v>
          </cell>
          <cell r="EZ155">
            <v>895650</v>
          </cell>
          <cell r="FA155">
            <v>33927.963687150856</v>
          </cell>
          <cell r="FB155">
            <v>899667.95000000007</v>
          </cell>
          <cell r="FC155">
            <v>886176.47203791467</v>
          </cell>
          <cell r="FD155">
            <v>0</v>
          </cell>
          <cell r="FE155">
            <v>899667.95000000007</v>
          </cell>
        </row>
        <row r="156">
          <cell r="A156">
            <v>2737</v>
          </cell>
          <cell r="B156">
            <v>8812737</v>
          </cell>
          <cell r="C156">
            <v>2886</v>
          </cell>
          <cell r="D156" t="str">
            <v>RB052886</v>
          </cell>
          <cell r="E156" t="str">
            <v>Hatfield Peverel Infant School</v>
          </cell>
          <cell r="F156" t="str">
            <v>P</v>
          </cell>
          <cell r="G156" t="str">
            <v>Y</v>
          </cell>
          <cell r="H156">
            <v>10008931</v>
          </cell>
          <cell r="I156" t="str">
            <v/>
          </cell>
          <cell r="K156">
            <v>2737</v>
          </cell>
          <cell r="L156">
            <v>114974</v>
          </cell>
          <cell r="O156">
            <v>3</v>
          </cell>
          <cell r="P156">
            <v>0</v>
          </cell>
          <cell r="Q156">
            <v>0</v>
          </cell>
          <cell r="S156">
            <v>53</v>
          </cell>
          <cell r="T156">
            <v>120</v>
          </cell>
          <cell r="V156">
            <v>173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173</v>
          </cell>
          <cell r="AF156">
            <v>546351.29999999993</v>
          </cell>
          <cell r="AG156">
            <v>0</v>
          </cell>
          <cell r="AH156">
            <v>0</v>
          </cell>
          <cell r="AI156">
            <v>0</v>
          </cell>
          <cell r="AJ156">
            <v>546351.29999999993</v>
          </cell>
          <cell r="AK156">
            <v>21.999999999999918</v>
          </cell>
          <cell r="AL156">
            <v>10339.999999999962</v>
          </cell>
          <cell r="AM156">
            <v>0</v>
          </cell>
          <cell r="AN156">
            <v>0</v>
          </cell>
          <cell r="AO156">
            <v>10339.999999999962</v>
          </cell>
          <cell r="AP156">
            <v>25.999999999999918</v>
          </cell>
          <cell r="AQ156">
            <v>15339.999999999951</v>
          </cell>
          <cell r="AR156">
            <v>0</v>
          </cell>
          <cell r="AS156">
            <v>0</v>
          </cell>
          <cell r="AT156">
            <v>15339.999999999951</v>
          </cell>
          <cell r="AU156">
            <v>157.99999999999997</v>
          </cell>
          <cell r="AV156">
            <v>0</v>
          </cell>
          <cell r="AW156">
            <v>8.9999999999999929</v>
          </cell>
          <cell r="AX156">
            <v>1979.9999999999984</v>
          </cell>
          <cell r="AY156">
            <v>4.9999999999999929</v>
          </cell>
          <cell r="AZ156">
            <v>1349.9999999999982</v>
          </cell>
          <cell r="BA156">
            <v>1.0000000000000002</v>
          </cell>
          <cell r="BB156">
            <v>420.00000000000011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3749.9999999999964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3749.9999999999964</v>
          </cell>
          <cell r="BZ156">
            <v>29429.999999999909</v>
          </cell>
          <cell r="CA156">
            <v>0</v>
          </cell>
          <cell r="CB156">
            <v>29429.999999999909</v>
          </cell>
          <cell r="CC156">
            <v>42.318379871126112</v>
          </cell>
          <cell r="CD156">
            <v>47819.769254372506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47819.769254372506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623601.06925437239</v>
          </cell>
          <cell r="DC156">
            <v>0</v>
          </cell>
          <cell r="DD156">
            <v>623601.06925437239</v>
          </cell>
          <cell r="DE156">
            <v>128617</v>
          </cell>
          <cell r="DF156">
            <v>0</v>
          </cell>
          <cell r="DG156">
            <v>128617</v>
          </cell>
          <cell r="DH156">
            <v>57.666666666666664</v>
          </cell>
          <cell r="DI156">
            <v>0</v>
          </cell>
          <cell r="DJ156">
            <v>2.14</v>
          </cell>
          <cell r="DK156">
            <v>0</v>
          </cell>
          <cell r="DL156">
            <v>1</v>
          </cell>
          <cell r="DO156">
            <v>0</v>
          </cell>
          <cell r="DP156">
            <v>0</v>
          </cell>
          <cell r="DQ156">
            <v>0</v>
          </cell>
          <cell r="DR156">
            <v>1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7623</v>
          </cell>
          <cell r="EB156">
            <v>7623</v>
          </cell>
          <cell r="EC156">
            <v>0</v>
          </cell>
          <cell r="ED156">
            <v>0</v>
          </cell>
          <cell r="EE156">
            <v>7623</v>
          </cell>
          <cell r="EF156">
            <v>7623</v>
          </cell>
          <cell r="EG156">
            <v>0</v>
          </cell>
          <cell r="EI156">
            <v>0</v>
          </cell>
          <cell r="EJ156">
            <v>0</v>
          </cell>
          <cell r="EK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136240</v>
          </cell>
          <cell r="EQ156">
            <v>0</v>
          </cell>
          <cell r="ER156">
            <v>136240</v>
          </cell>
          <cell r="ES156">
            <v>759841.06925437239</v>
          </cell>
          <cell r="ET156">
            <v>0</v>
          </cell>
          <cell r="EU156">
            <v>759841.06925437239</v>
          </cell>
          <cell r="EV156">
            <v>752218.06925437239</v>
          </cell>
          <cell r="EW156">
            <v>4348.0813251697828</v>
          </cell>
          <cell r="EX156">
            <v>4265</v>
          </cell>
          <cell r="EY156">
            <v>0</v>
          </cell>
          <cell r="EZ156">
            <v>737845</v>
          </cell>
          <cell r="FA156">
            <v>0</v>
          </cell>
          <cell r="FB156">
            <v>759841.06925437239</v>
          </cell>
          <cell r="FC156">
            <v>779780.8378644191</v>
          </cell>
          <cell r="FD156">
            <v>19939.768610046711</v>
          </cell>
          <cell r="FE156">
            <v>779780.8378644191</v>
          </cell>
        </row>
        <row r="157">
          <cell r="A157">
            <v>5279</v>
          </cell>
          <cell r="B157">
            <v>8815279</v>
          </cell>
          <cell r="C157">
            <v>2888</v>
          </cell>
          <cell r="D157" t="str">
            <v>GMPS2888</v>
          </cell>
          <cell r="E157" t="str">
            <v>Hatfield Peverel St Andrew's Junior School</v>
          </cell>
          <cell r="F157" t="str">
            <v>P</v>
          </cell>
          <cell r="G157" t="str">
            <v>Y</v>
          </cell>
          <cell r="H157">
            <v>10009000</v>
          </cell>
          <cell r="I157" t="str">
            <v/>
          </cell>
          <cell r="K157">
            <v>5279</v>
          </cell>
          <cell r="L157">
            <v>115102</v>
          </cell>
          <cell r="O157">
            <v>4</v>
          </cell>
          <cell r="P157">
            <v>0</v>
          </cell>
          <cell r="Q157">
            <v>0</v>
          </cell>
          <cell r="S157">
            <v>0</v>
          </cell>
          <cell r="T157">
            <v>190</v>
          </cell>
          <cell r="V157">
            <v>190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190</v>
          </cell>
          <cell r="AF157">
            <v>600039</v>
          </cell>
          <cell r="AG157">
            <v>0</v>
          </cell>
          <cell r="AH157">
            <v>0</v>
          </cell>
          <cell r="AI157">
            <v>0</v>
          </cell>
          <cell r="AJ157">
            <v>600039</v>
          </cell>
          <cell r="AK157">
            <v>33.000000000000043</v>
          </cell>
          <cell r="AL157">
            <v>15510.00000000002</v>
          </cell>
          <cell r="AM157">
            <v>0</v>
          </cell>
          <cell r="AN157">
            <v>0</v>
          </cell>
          <cell r="AO157">
            <v>15510.00000000002</v>
          </cell>
          <cell r="AP157">
            <v>36.999999999999972</v>
          </cell>
          <cell r="AQ157">
            <v>21829.999999999982</v>
          </cell>
          <cell r="AR157">
            <v>0</v>
          </cell>
          <cell r="AS157">
            <v>0</v>
          </cell>
          <cell r="AT157">
            <v>21829.999999999982</v>
          </cell>
          <cell r="AU157">
            <v>169.99999999999997</v>
          </cell>
          <cell r="AV157">
            <v>0</v>
          </cell>
          <cell r="AW157">
            <v>9.0000000000000036</v>
          </cell>
          <cell r="AX157">
            <v>1980.0000000000007</v>
          </cell>
          <cell r="AY157">
            <v>9.0000000000000036</v>
          </cell>
          <cell r="AZ157">
            <v>2430.0000000000009</v>
          </cell>
          <cell r="BA157">
            <v>0.99999999999999967</v>
          </cell>
          <cell r="BB157">
            <v>419.99999999999989</v>
          </cell>
          <cell r="BC157">
            <v>0.99999999999999967</v>
          </cell>
          <cell r="BD157">
            <v>459.99999999999983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5290.0000000000018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5290.0000000000018</v>
          </cell>
          <cell r="BZ157">
            <v>42630</v>
          </cell>
          <cell r="CA157">
            <v>0</v>
          </cell>
          <cell r="CB157">
            <v>42630</v>
          </cell>
          <cell r="CC157">
            <v>49.413919413919416</v>
          </cell>
          <cell r="CD157">
            <v>55837.728937728942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55837.728937728942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2.0000000000000031</v>
          </cell>
          <cell r="CX157">
            <v>1130.0000000000018</v>
          </cell>
          <cell r="CY157">
            <v>0</v>
          </cell>
          <cell r="CZ157">
            <v>0</v>
          </cell>
          <cell r="DA157">
            <v>1130.0000000000018</v>
          </cell>
          <cell r="DB157">
            <v>699636.72893772891</v>
          </cell>
          <cell r="DC157">
            <v>0</v>
          </cell>
          <cell r="DD157">
            <v>699636.72893772891</v>
          </cell>
          <cell r="DE157">
            <v>128617</v>
          </cell>
          <cell r="DF157">
            <v>0</v>
          </cell>
          <cell r="DG157">
            <v>128617</v>
          </cell>
          <cell r="DH157">
            <v>47.5</v>
          </cell>
          <cell r="DI157">
            <v>0</v>
          </cell>
          <cell r="DJ157">
            <v>2.1560000000000001</v>
          </cell>
          <cell r="DK157">
            <v>0</v>
          </cell>
          <cell r="DL157">
            <v>1</v>
          </cell>
          <cell r="DO157">
            <v>0</v>
          </cell>
          <cell r="DP157">
            <v>0</v>
          </cell>
          <cell r="DQ157">
            <v>0</v>
          </cell>
          <cell r="DR157">
            <v>1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4224</v>
          </cell>
          <cell r="EB157">
            <v>4661.66</v>
          </cell>
          <cell r="EC157">
            <v>0</v>
          </cell>
          <cell r="ED157">
            <v>0</v>
          </cell>
          <cell r="EE157">
            <v>4661.66</v>
          </cell>
          <cell r="EF157">
            <v>4661.66</v>
          </cell>
          <cell r="EG157">
            <v>0</v>
          </cell>
          <cell r="EI157">
            <v>0</v>
          </cell>
          <cell r="EJ157">
            <v>0</v>
          </cell>
          <cell r="EK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133278.66</v>
          </cell>
          <cell r="EQ157">
            <v>0</v>
          </cell>
          <cell r="ER157">
            <v>133278.66</v>
          </cell>
          <cell r="ES157">
            <v>832915.38893772895</v>
          </cell>
          <cell r="ET157">
            <v>0</v>
          </cell>
          <cell r="EU157">
            <v>832915.38893772895</v>
          </cell>
          <cell r="EV157">
            <v>828253.72893772891</v>
          </cell>
          <cell r="EW157">
            <v>4359.2301523038368</v>
          </cell>
          <cell r="EX157">
            <v>4265</v>
          </cell>
          <cell r="EY157">
            <v>0</v>
          </cell>
          <cell r="EZ157">
            <v>810350</v>
          </cell>
          <cell r="FA157">
            <v>0</v>
          </cell>
          <cell r="FB157">
            <v>832915.38893772895</v>
          </cell>
          <cell r="FC157">
            <v>822136.33468938794</v>
          </cell>
          <cell r="FD157">
            <v>0</v>
          </cell>
          <cell r="FE157">
            <v>832915.38893772895</v>
          </cell>
        </row>
        <row r="158">
          <cell r="A158">
            <v>2058</v>
          </cell>
          <cell r="B158">
            <v>8812058</v>
          </cell>
          <cell r="C158">
            <v>1828</v>
          </cell>
          <cell r="D158" t="str">
            <v>RB051828</v>
          </cell>
          <cell r="E158" t="str">
            <v>Hazelmere Infant School and Nursery</v>
          </cell>
          <cell r="F158" t="str">
            <v>P</v>
          </cell>
          <cell r="G158" t="str">
            <v>Y</v>
          </cell>
          <cell r="H158">
            <v>10009101</v>
          </cell>
          <cell r="I158" t="str">
            <v/>
          </cell>
          <cell r="K158">
            <v>2058</v>
          </cell>
          <cell r="L158">
            <v>114746</v>
          </cell>
          <cell r="O158">
            <v>3</v>
          </cell>
          <cell r="P158">
            <v>0</v>
          </cell>
          <cell r="Q158">
            <v>0</v>
          </cell>
          <cell r="S158">
            <v>53</v>
          </cell>
          <cell r="T158">
            <v>114</v>
          </cell>
          <cell r="V158">
            <v>167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167</v>
          </cell>
          <cell r="AF158">
            <v>527402.69999999995</v>
          </cell>
          <cell r="AG158">
            <v>0</v>
          </cell>
          <cell r="AH158">
            <v>0</v>
          </cell>
          <cell r="AI158">
            <v>0</v>
          </cell>
          <cell r="AJ158">
            <v>527402.69999999995</v>
          </cell>
          <cell r="AK158">
            <v>84.000000000000014</v>
          </cell>
          <cell r="AL158">
            <v>39480.000000000007</v>
          </cell>
          <cell r="AM158">
            <v>0</v>
          </cell>
          <cell r="AN158">
            <v>0</v>
          </cell>
          <cell r="AO158">
            <v>39480.000000000007</v>
          </cell>
          <cell r="AP158">
            <v>84.000000000000014</v>
          </cell>
          <cell r="AQ158">
            <v>49560.000000000007</v>
          </cell>
          <cell r="AR158">
            <v>0</v>
          </cell>
          <cell r="AS158">
            <v>0</v>
          </cell>
          <cell r="AT158">
            <v>49560.000000000007</v>
          </cell>
          <cell r="AU158">
            <v>9.0542168674698758</v>
          </cell>
          <cell r="AV158">
            <v>0</v>
          </cell>
          <cell r="AW158">
            <v>31.186746987951768</v>
          </cell>
          <cell r="AX158">
            <v>6861.084337349389</v>
          </cell>
          <cell r="AY158">
            <v>25.15060240963852</v>
          </cell>
          <cell r="AZ158">
            <v>6790.6626506024004</v>
          </cell>
          <cell r="BA158">
            <v>32.192771084337281</v>
          </cell>
          <cell r="BB158">
            <v>13520.963855421658</v>
          </cell>
          <cell r="BC158">
            <v>12.072289156626502</v>
          </cell>
          <cell r="BD158">
            <v>5553.2530120481906</v>
          </cell>
          <cell r="BE158">
            <v>35.210843373493994</v>
          </cell>
          <cell r="BF158">
            <v>17253.313253012057</v>
          </cell>
          <cell r="BG158">
            <v>22.132530120481977</v>
          </cell>
          <cell r="BH158">
            <v>14164.819277108465</v>
          </cell>
          <cell r="BI158">
            <v>64144.096385542158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64144.096385542158</v>
          </cell>
          <cell r="BZ158">
            <v>153184.09638554219</v>
          </cell>
          <cell r="CA158">
            <v>0</v>
          </cell>
          <cell r="CB158">
            <v>153184.09638554219</v>
          </cell>
          <cell r="CC158">
            <v>40.850690395826945</v>
          </cell>
          <cell r="CD158">
            <v>46161.280147284444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46161.280147284444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17.734513274336329</v>
          </cell>
          <cell r="CX158">
            <v>10020.000000000025</v>
          </cell>
          <cell r="CY158">
            <v>0</v>
          </cell>
          <cell r="CZ158">
            <v>0</v>
          </cell>
          <cell r="DA158">
            <v>10020.000000000025</v>
          </cell>
          <cell r="DB158">
            <v>736768.07653282653</v>
          </cell>
          <cell r="DC158">
            <v>0</v>
          </cell>
          <cell r="DD158">
            <v>736768.07653282653</v>
          </cell>
          <cell r="DE158">
            <v>128617</v>
          </cell>
          <cell r="DF158">
            <v>0</v>
          </cell>
          <cell r="DG158">
            <v>128617</v>
          </cell>
          <cell r="DH158">
            <v>55.666666666666664</v>
          </cell>
          <cell r="DI158">
            <v>0</v>
          </cell>
          <cell r="DJ158">
            <v>0.68300000000000005</v>
          </cell>
          <cell r="DK158">
            <v>0</v>
          </cell>
          <cell r="DL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1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10552.41</v>
          </cell>
          <cell r="EB158">
            <v>10552.41</v>
          </cell>
          <cell r="EC158">
            <v>5166.09</v>
          </cell>
          <cell r="ED158">
            <v>0</v>
          </cell>
          <cell r="EE158">
            <v>15718.5</v>
          </cell>
          <cell r="EF158">
            <v>15718.5</v>
          </cell>
          <cell r="EG158">
            <v>0</v>
          </cell>
          <cell r="EI158">
            <v>0</v>
          </cell>
          <cell r="EJ158">
            <v>0</v>
          </cell>
          <cell r="EK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144335.5</v>
          </cell>
          <cell r="EQ158">
            <v>0</v>
          </cell>
          <cell r="ER158">
            <v>144335.5</v>
          </cell>
          <cell r="ES158">
            <v>881103.57653282653</v>
          </cell>
          <cell r="ET158">
            <v>0</v>
          </cell>
          <cell r="EU158">
            <v>881103.57653282653</v>
          </cell>
          <cell r="EV158">
            <v>865385.07653282653</v>
          </cell>
          <cell r="EW158">
            <v>5181.9465660648293</v>
          </cell>
          <cell r="EX158">
            <v>4265</v>
          </cell>
          <cell r="EY158">
            <v>0</v>
          </cell>
          <cell r="EZ158">
            <v>712255</v>
          </cell>
          <cell r="FA158">
            <v>0</v>
          </cell>
          <cell r="FB158">
            <v>881103.57653282653</v>
          </cell>
          <cell r="FC158">
            <v>862390.21847971273</v>
          </cell>
          <cell r="FD158">
            <v>0</v>
          </cell>
          <cell r="FE158">
            <v>881103.57653282653</v>
          </cell>
        </row>
        <row r="159">
          <cell r="A159">
            <v>2057</v>
          </cell>
          <cell r="B159">
            <v>8812057</v>
          </cell>
          <cell r="C159">
            <v>1826</v>
          </cell>
          <cell r="D159" t="str">
            <v>RB051826</v>
          </cell>
          <cell r="E159" t="str">
            <v>Hazelmere Junior School</v>
          </cell>
          <cell r="F159" t="str">
            <v>P</v>
          </cell>
          <cell r="G159" t="str">
            <v>Y</v>
          </cell>
          <cell r="H159">
            <v>10009102</v>
          </cell>
          <cell r="I159" t="str">
            <v/>
          </cell>
          <cell r="K159">
            <v>2057</v>
          </cell>
          <cell r="L159">
            <v>114745</v>
          </cell>
          <cell r="O159">
            <v>4</v>
          </cell>
          <cell r="P159">
            <v>0</v>
          </cell>
          <cell r="Q159">
            <v>0</v>
          </cell>
          <cell r="S159">
            <v>0</v>
          </cell>
          <cell r="T159">
            <v>222</v>
          </cell>
          <cell r="V159">
            <v>222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222</v>
          </cell>
          <cell r="AF159">
            <v>701098.2</v>
          </cell>
          <cell r="AG159">
            <v>0</v>
          </cell>
          <cell r="AH159">
            <v>0</v>
          </cell>
          <cell r="AI159">
            <v>0</v>
          </cell>
          <cell r="AJ159">
            <v>701098.2</v>
          </cell>
          <cell r="AK159">
            <v>122.00000000000011</v>
          </cell>
          <cell r="AL159">
            <v>57340.000000000051</v>
          </cell>
          <cell r="AM159">
            <v>0</v>
          </cell>
          <cell r="AN159">
            <v>0</v>
          </cell>
          <cell r="AO159">
            <v>57340.000000000051</v>
          </cell>
          <cell r="AP159">
            <v>126.99999999999999</v>
          </cell>
          <cell r="AQ159">
            <v>74929.999999999985</v>
          </cell>
          <cell r="AR159">
            <v>0</v>
          </cell>
          <cell r="AS159">
            <v>0</v>
          </cell>
          <cell r="AT159">
            <v>74929.999999999985</v>
          </cell>
          <cell r="AU159">
            <v>15.000000000000007</v>
          </cell>
          <cell r="AV159">
            <v>0</v>
          </cell>
          <cell r="AW159">
            <v>27.000000000000085</v>
          </cell>
          <cell r="AX159">
            <v>5940.0000000000191</v>
          </cell>
          <cell r="AY159">
            <v>45.000000000000064</v>
          </cell>
          <cell r="AZ159">
            <v>12150.000000000016</v>
          </cell>
          <cell r="BA159">
            <v>51.99999999999995</v>
          </cell>
          <cell r="BB159">
            <v>21839.999999999978</v>
          </cell>
          <cell r="BC159">
            <v>22</v>
          </cell>
          <cell r="BD159">
            <v>10120</v>
          </cell>
          <cell r="BE159">
            <v>33.000000000000078</v>
          </cell>
          <cell r="BF159">
            <v>16170.000000000038</v>
          </cell>
          <cell r="BG159">
            <v>27.999999999999972</v>
          </cell>
          <cell r="BH159">
            <v>17919.999999999982</v>
          </cell>
          <cell r="BI159">
            <v>84140.000000000044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84140.000000000044</v>
          </cell>
          <cell r="BZ159">
            <v>216410.00000000006</v>
          </cell>
          <cell r="CA159">
            <v>0</v>
          </cell>
          <cell r="CB159">
            <v>216410.00000000006</v>
          </cell>
          <cell r="CC159">
            <v>66.952380952380949</v>
          </cell>
          <cell r="CD159">
            <v>75656.190476190473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75656.190476190473</v>
          </cell>
          <cell r="CR159">
            <v>0.68000000000000682</v>
          </cell>
          <cell r="CS159">
            <v>629.00000000000637</v>
          </cell>
          <cell r="CT159">
            <v>0</v>
          </cell>
          <cell r="CU159">
            <v>0</v>
          </cell>
          <cell r="CV159">
            <v>629.00000000000637</v>
          </cell>
          <cell r="CW159">
            <v>16.000000000000007</v>
          </cell>
          <cell r="CX159">
            <v>9040.0000000000036</v>
          </cell>
          <cell r="CY159">
            <v>0</v>
          </cell>
          <cell r="CZ159">
            <v>0</v>
          </cell>
          <cell r="DA159">
            <v>9040.0000000000036</v>
          </cell>
          <cell r="DB159">
            <v>1002833.3904761905</v>
          </cell>
          <cell r="DC159">
            <v>0</v>
          </cell>
          <cell r="DD159">
            <v>1002833.3904761905</v>
          </cell>
          <cell r="DE159">
            <v>128617</v>
          </cell>
          <cell r="DF159">
            <v>0</v>
          </cell>
          <cell r="DG159">
            <v>128617</v>
          </cell>
          <cell r="DH159">
            <v>55.5</v>
          </cell>
          <cell r="DI159">
            <v>0</v>
          </cell>
          <cell r="DJ159">
            <v>0.68899999999999995</v>
          </cell>
          <cell r="DK159">
            <v>0</v>
          </cell>
          <cell r="DL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1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18000</v>
          </cell>
          <cell r="EB159">
            <v>18000</v>
          </cell>
          <cell r="EC159">
            <v>712.5</v>
          </cell>
          <cell r="ED159">
            <v>0</v>
          </cell>
          <cell r="EE159">
            <v>18712.5</v>
          </cell>
          <cell r="EF159">
            <v>18712.5</v>
          </cell>
          <cell r="EG159">
            <v>0</v>
          </cell>
          <cell r="EI159">
            <v>0</v>
          </cell>
          <cell r="EJ159">
            <v>0</v>
          </cell>
          <cell r="EK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147329.5</v>
          </cell>
          <cell r="EQ159">
            <v>0</v>
          </cell>
          <cell r="ER159">
            <v>147329.5</v>
          </cell>
          <cell r="ES159">
            <v>1150162.8904761905</v>
          </cell>
          <cell r="ET159">
            <v>0</v>
          </cell>
          <cell r="EU159">
            <v>1150162.8904761905</v>
          </cell>
          <cell r="EV159">
            <v>1131450.3904761905</v>
          </cell>
          <cell r="EW159">
            <v>5096.6233805233805</v>
          </cell>
          <cell r="EX159">
            <v>4265</v>
          </cell>
          <cell r="EY159">
            <v>0</v>
          </cell>
          <cell r="EZ159">
            <v>946830</v>
          </cell>
          <cell r="FA159">
            <v>0</v>
          </cell>
          <cell r="FB159">
            <v>1150162.8904761905</v>
          </cell>
          <cell r="FC159">
            <v>1090481.7066773165</v>
          </cell>
          <cell r="FD159">
            <v>0</v>
          </cell>
          <cell r="FE159">
            <v>1150162.8904761905</v>
          </cell>
        </row>
        <row r="160">
          <cell r="A160">
            <v>3029</v>
          </cell>
          <cell r="B160">
            <v>8813029</v>
          </cell>
          <cell r="C160">
            <v>4698</v>
          </cell>
          <cell r="D160" t="str">
            <v>RB054698</v>
          </cell>
          <cell r="E160" t="str">
            <v>Heathlands Church of England Voluntary Controlled Primary School, West Bergholt</v>
          </cell>
          <cell r="F160" t="str">
            <v>P</v>
          </cell>
          <cell r="G160" t="str">
            <v>Y</v>
          </cell>
          <cell r="H160">
            <v>10009280</v>
          </cell>
          <cell r="I160" t="str">
            <v/>
          </cell>
          <cell r="K160">
            <v>3029</v>
          </cell>
          <cell r="L160">
            <v>115083</v>
          </cell>
          <cell r="O160">
            <v>7</v>
          </cell>
          <cell r="P160">
            <v>0</v>
          </cell>
          <cell r="Q160">
            <v>0</v>
          </cell>
          <cell r="S160">
            <v>56</v>
          </cell>
          <cell r="T160">
            <v>359</v>
          </cell>
          <cell r="V160">
            <v>415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415</v>
          </cell>
          <cell r="AF160">
            <v>1310611.5</v>
          </cell>
          <cell r="AG160">
            <v>0</v>
          </cell>
          <cell r="AH160">
            <v>0</v>
          </cell>
          <cell r="AI160">
            <v>0</v>
          </cell>
          <cell r="AJ160">
            <v>1310611.5</v>
          </cell>
          <cell r="AK160">
            <v>20.999999999999993</v>
          </cell>
          <cell r="AL160">
            <v>9869.9999999999964</v>
          </cell>
          <cell r="AM160">
            <v>0</v>
          </cell>
          <cell r="AN160">
            <v>0</v>
          </cell>
          <cell r="AO160">
            <v>9869.9999999999964</v>
          </cell>
          <cell r="AP160">
            <v>22.000000000000004</v>
          </cell>
          <cell r="AQ160">
            <v>12980.000000000002</v>
          </cell>
          <cell r="AR160">
            <v>0</v>
          </cell>
          <cell r="AS160">
            <v>0</v>
          </cell>
          <cell r="AT160">
            <v>12980.000000000002</v>
          </cell>
          <cell r="AU160">
            <v>404.9515738498788</v>
          </cell>
          <cell r="AV160">
            <v>0</v>
          </cell>
          <cell r="AW160">
            <v>0</v>
          </cell>
          <cell r="AX160">
            <v>0</v>
          </cell>
          <cell r="AY160">
            <v>6.0290556900726333</v>
          </cell>
          <cell r="AZ160">
            <v>1627.8450363196109</v>
          </cell>
          <cell r="BA160">
            <v>0</v>
          </cell>
          <cell r="BB160">
            <v>0</v>
          </cell>
          <cell r="BC160">
            <v>2.0096852300242141</v>
          </cell>
          <cell r="BD160">
            <v>924.45520581113851</v>
          </cell>
          <cell r="BE160">
            <v>2.0096852300242141</v>
          </cell>
          <cell r="BF160">
            <v>984.74576271186493</v>
          </cell>
          <cell r="BG160">
            <v>0</v>
          </cell>
          <cell r="BH160">
            <v>0</v>
          </cell>
          <cell r="BI160">
            <v>3537.0460048426139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3537.0460048426139</v>
          </cell>
          <cell r="BZ160">
            <v>26387.046004842614</v>
          </cell>
          <cell r="CA160">
            <v>0</v>
          </cell>
          <cell r="CB160">
            <v>26387.046004842614</v>
          </cell>
          <cell r="CC160">
            <v>85.338028169014081</v>
          </cell>
          <cell r="CD160">
            <v>96431.971830985916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96431.971830985916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1433430.5178358285</v>
          </cell>
          <cell r="DC160">
            <v>0</v>
          </cell>
          <cell r="DD160">
            <v>1433430.5178358285</v>
          </cell>
          <cell r="DE160">
            <v>128617</v>
          </cell>
          <cell r="DF160">
            <v>0</v>
          </cell>
          <cell r="DG160">
            <v>128617</v>
          </cell>
          <cell r="DH160">
            <v>59.285714285714285</v>
          </cell>
          <cell r="DI160">
            <v>0</v>
          </cell>
          <cell r="DJ160">
            <v>1.9850000000000001</v>
          </cell>
          <cell r="DK160">
            <v>0</v>
          </cell>
          <cell r="DL160">
            <v>0.96250000000000024</v>
          </cell>
          <cell r="DO160">
            <v>0</v>
          </cell>
          <cell r="DP160">
            <v>0</v>
          </cell>
          <cell r="DQ160">
            <v>0</v>
          </cell>
          <cell r="DR160">
            <v>1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22829.25</v>
          </cell>
          <cell r="EB160">
            <v>23195.25</v>
          </cell>
          <cell r="EC160">
            <v>0</v>
          </cell>
          <cell r="ED160">
            <v>0</v>
          </cell>
          <cell r="EE160">
            <v>23195.25</v>
          </cell>
          <cell r="EF160">
            <v>23195.25</v>
          </cell>
          <cell r="EG160">
            <v>0</v>
          </cell>
          <cell r="EI160">
            <v>0</v>
          </cell>
          <cell r="EJ160">
            <v>0</v>
          </cell>
          <cell r="EK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151812.25</v>
          </cell>
          <cell r="EQ160">
            <v>0</v>
          </cell>
          <cell r="ER160">
            <v>151812.25</v>
          </cell>
          <cell r="ES160">
            <v>1585242.7678358285</v>
          </cell>
          <cell r="ET160">
            <v>0</v>
          </cell>
          <cell r="EU160">
            <v>1585242.7678358285</v>
          </cell>
          <cell r="EV160">
            <v>1562047.5178358285</v>
          </cell>
          <cell r="EW160">
            <v>3763.9699224959722</v>
          </cell>
          <cell r="EX160">
            <v>4265</v>
          </cell>
          <cell r="EY160">
            <v>501.03007750402776</v>
          </cell>
          <cell r="EZ160">
            <v>1769975</v>
          </cell>
          <cell r="FA160">
            <v>207927.48216417152</v>
          </cell>
          <cell r="FB160">
            <v>1793170.25</v>
          </cell>
          <cell r="FC160">
            <v>1771320.4474343676</v>
          </cell>
          <cell r="FD160">
            <v>0</v>
          </cell>
          <cell r="FE160">
            <v>1793170.25</v>
          </cell>
        </row>
        <row r="161">
          <cell r="A161">
            <v>2740</v>
          </cell>
          <cell r="B161">
            <v>8812740</v>
          </cell>
          <cell r="C161">
            <v>2912</v>
          </cell>
          <cell r="D161" t="str">
            <v>RB052912</v>
          </cell>
          <cell r="E161" t="str">
            <v>Henham and Ugley Primary and Nursery School</v>
          </cell>
          <cell r="F161" t="str">
            <v>P</v>
          </cell>
          <cell r="G161" t="str">
            <v>Y</v>
          </cell>
          <cell r="H161">
            <v>10009451</v>
          </cell>
          <cell r="I161" t="str">
            <v/>
          </cell>
          <cell r="K161">
            <v>2740</v>
          </cell>
          <cell r="L161">
            <v>114975</v>
          </cell>
          <cell r="O161">
            <v>7</v>
          </cell>
          <cell r="P161">
            <v>0</v>
          </cell>
          <cell r="Q161">
            <v>0</v>
          </cell>
          <cell r="S161">
            <v>21</v>
          </cell>
          <cell r="T161">
            <v>163</v>
          </cell>
          <cell r="V161">
            <v>184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184</v>
          </cell>
          <cell r="AF161">
            <v>581090.4</v>
          </cell>
          <cell r="AG161">
            <v>0</v>
          </cell>
          <cell r="AH161">
            <v>0</v>
          </cell>
          <cell r="AI161">
            <v>0</v>
          </cell>
          <cell r="AJ161">
            <v>581090.4</v>
          </cell>
          <cell r="AK161">
            <v>24.999999999999943</v>
          </cell>
          <cell r="AL161">
            <v>11749.999999999973</v>
          </cell>
          <cell r="AM161">
            <v>0</v>
          </cell>
          <cell r="AN161">
            <v>0</v>
          </cell>
          <cell r="AO161">
            <v>11749.999999999973</v>
          </cell>
          <cell r="AP161">
            <v>24.999999999999943</v>
          </cell>
          <cell r="AQ161">
            <v>14749.999999999967</v>
          </cell>
          <cell r="AR161">
            <v>0</v>
          </cell>
          <cell r="AS161">
            <v>0</v>
          </cell>
          <cell r="AT161">
            <v>14749.999999999967</v>
          </cell>
          <cell r="AU161">
            <v>184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26499.999999999942</v>
          </cell>
          <cell r="CA161">
            <v>0</v>
          </cell>
          <cell r="CB161">
            <v>26499.999999999942</v>
          </cell>
          <cell r="CC161">
            <v>34.649350649350652</v>
          </cell>
          <cell r="CD161">
            <v>39153.766233766233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39153.766233766233</v>
          </cell>
          <cell r="CR161">
            <v>1.9600000000000044</v>
          </cell>
          <cell r="CS161">
            <v>1813.0000000000041</v>
          </cell>
          <cell r="CT161">
            <v>0</v>
          </cell>
          <cell r="CU161">
            <v>0</v>
          </cell>
          <cell r="CV161">
            <v>1813.0000000000041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648557.16623376624</v>
          </cell>
          <cell r="DC161">
            <v>0</v>
          </cell>
          <cell r="DD161">
            <v>648557.16623376624</v>
          </cell>
          <cell r="DE161">
            <v>128617</v>
          </cell>
          <cell r="DF161">
            <v>0</v>
          </cell>
          <cell r="DG161">
            <v>128617</v>
          </cell>
          <cell r="DH161">
            <v>26.285714285714285</v>
          </cell>
          <cell r="DI161">
            <v>0</v>
          </cell>
          <cell r="DJ161">
            <v>2.1549999999999998</v>
          </cell>
          <cell r="DK161">
            <v>0</v>
          </cell>
          <cell r="DL161">
            <v>1</v>
          </cell>
          <cell r="DO161">
            <v>0</v>
          </cell>
          <cell r="DP161">
            <v>0</v>
          </cell>
          <cell r="DQ161">
            <v>0</v>
          </cell>
          <cell r="DR161">
            <v>1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4377.6000000000004</v>
          </cell>
          <cell r="EB161">
            <v>4501.05</v>
          </cell>
          <cell r="EC161">
            <v>0</v>
          </cell>
          <cell r="ED161">
            <v>0</v>
          </cell>
          <cell r="EE161">
            <v>4501.05</v>
          </cell>
          <cell r="EF161">
            <v>4501.05</v>
          </cell>
          <cell r="EG161">
            <v>0</v>
          </cell>
          <cell r="EI161">
            <v>0</v>
          </cell>
          <cell r="EJ161">
            <v>0</v>
          </cell>
          <cell r="EK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133118.04999999999</v>
          </cell>
          <cell r="EQ161">
            <v>0</v>
          </cell>
          <cell r="ER161">
            <v>133118.04999999999</v>
          </cell>
          <cell r="ES161">
            <v>781675.21623376617</v>
          </cell>
          <cell r="ET161">
            <v>0</v>
          </cell>
          <cell r="EU161">
            <v>781675.21623376617</v>
          </cell>
          <cell r="EV161">
            <v>777174.16623376624</v>
          </cell>
          <cell r="EW161">
            <v>4223.7726425748169</v>
          </cell>
          <cell r="EX161">
            <v>4265</v>
          </cell>
          <cell r="EY161">
            <v>41.227357425183072</v>
          </cell>
          <cell r="EZ161">
            <v>784760</v>
          </cell>
          <cell r="FA161">
            <v>7585.8337662337581</v>
          </cell>
          <cell r="FB161">
            <v>789261.04999999993</v>
          </cell>
          <cell r="FC161">
            <v>782867.48622754682</v>
          </cell>
          <cell r="FD161">
            <v>0</v>
          </cell>
          <cell r="FE161">
            <v>789261.04999999993</v>
          </cell>
        </row>
        <row r="162">
          <cell r="A162">
            <v>3250</v>
          </cell>
          <cell r="B162">
            <v>8813250</v>
          </cell>
          <cell r="E162" t="str">
            <v>Henry Moore Primary School</v>
          </cell>
          <cell r="F162" t="str">
            <v>P</v>
          </cell>
          <cell r="G162" t="str">
            <v/>
          </cell>
          <cell r="H162" t="str">
            <v/>
          </cell>
          <cell r="I162" t="str">
            <v>Y</v>
          </cell>
          <cell r="K162">
            <v>3250</v>
          </cell>
          <cell r="L162">
            <v>142253</v>
          </cell>
          <cell r="O162">
            <v>7</v>
          </cell>
          <cell r="P162">
            <v>0</v>
          </cell>
          <cell r="Q162">
            <v>0</v>
          </cell>
          <cell r="S162">
            <v>81</v>
          </cell>
          <cell r="T162">
            <v>468</v>
          </cell>
          <cell r="V162">
            <v>549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549</v>
          </cell>
          <cell r="AF162">
            <v>1733796.9</v>
          </cell>
          <cell r="AG162">
            <v>0</v>
          </cell>
          <cell r="AH162">
            <v>0</v>
          </cell>
          <cell r="AI162">
            <v>0</v>
          </cell>
          <cell r="AJ162">
            <v>1733796.9</v>
          </cell>
          <cell r="AK162">
            <v>61.999999999999766</v>
          </cell>
          <cell r="AL162">
            <v>29139.999999999891</v>
          </cell>
          <cell r="AM162">
            <v>0</v>
          </cell>
          <cell r="AN162">
            <v>0</v>
          </cell>
          <cell r="AO162">
            <v>29139.999999999891</v>
          </cell>
          <cell r="AP162">
            <v>63.000000000000149</v>
          </cell>
          <cell r="AQ162">
            <v>37170.000000000087</v>
          </cell>
          <cell r="AR162">
            <v>0</v>
          </cell>
          <cell r="AS162">
            <v>0</v>
          </cell>
          <cell r="AT162">
            <v>37170.000000000087</v>
          </cell>
          <cell r="AU162">
            <v>486.43014705882359</v>
          </cell>
          <cell r="AV162">
            <v>0</v>
          </cell>
          <cell r="AW162">
            <v>12.110294117647079</v>
          </cell>
          <cell r="AX162">
            <v>2664.2647058823572</v>
          </cell>
          <cell r="AY162">
            <v>42.386029411764717</v>
          </cell>
          <cell r="AZ162">
            <v>11444.227941176474</v>
          </cell>
          <cell r="BA162">
            <v>5.0459558823529438</v>
          </cell>
          <cell r="BB162">
            <v>2119.3014705882365</v>
          </cell>
          <cell r="BC162">
            <v>3.0275735294117641</v>
          </cell>
          <cell r="BD162">
            <v>1392.6838235294115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17620.477941176479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17620.477941176479</v>
          </cell>
          <cell r="BZ162">
            <v>83930.477941176447</v>
          </cell>
          <cell r="CA162">
            <v>0</v>
          </cell>
          <cell r="CB162">
            <v>83930.477941176447</v>
          </cell>
          <cell r="CC162">
            <v>147.59547738693468</v>
          </cell>
          <cell r="CD162">
            <v>166782.88944723617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166782.88944723617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65.692307692307878</v>
          </cell>
          <cell r="CX162">
            <v>37116.153846153953</v>
          </cell>
          <cell r="CY162">
            <v>0</v>
          </cell>
          <cell r="CZ162">
            <v>0</v>
          </cell>
          <cell r="DA162">
            <v>37116.153846153953</v>
          </cell>
          <cell r="DB162">
            <v>2021626.4212345665</v>
          </cell>
          <cell r="DC162">
            <v>0</v>
          </cell>
          <cell r="DD162">
            <v>2021626.4212345665</v>
          </cell>
          <cell r="DE162">
            <v>128617</v>
          </cell>
          <cell r="DF162">
            <v>0</v>
          </cell>
          <cell r="DG162">
            <v>128617</v>
          </cell>
          <cell r="DH162">
            <v>78.428571428571431</v>
          </cell>
          <cell r="DI162">
            <v>0</v>
          </cell>
          <cell r="DJ162">
            <v>0.89</v>
          </cell>
          <cell r="DK162">
            <v>0</v>
          </cell>
          <cell r="DL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1.0156360164</v>
          </cell>
          <cell r="DS162">
            <v>33621.241398415812</v>
          </cell>
          <cell r="DT162">
            <v>0</v>
          </cell>
          <cell r="DU162">
            <v>33621.241398415812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10353</v>
          </cell>
          <cell r="EB162">
            <v>10353</v>
          </cell>
          <cell r="EC162">
            <v>0</v>
          </cell>
          <cell r="ED162">
            <v>0</v>
          </cell>
          <cell r="EE162">
            <v>10353</v>
          </cell>
          <cell r="EF162">
            <v>10353</v>
          </cell>
          <cell r="EG162">
            <v>0</v>
          </cell>
          <cell r="EI162">
            <v>0</v>
          </cell>
          <cell r="EJ162">
            <v>0</v>
          </cell>
          <cell r="EK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172591.24139841582</v>
          </cell>
          <cell r="EQ162">
            <v>0</v>
          </cell>
          <cell r="ER162">
            <v>172591.24139841582</v>
          </cell>
          <cell r="ES162">
            <v>2194217.6626329822</v>
          </cell>
          <cell r="ET162">
            <v>0</v>
          </cell>
          <cell r="EU162">
            <v>2194217.6626329822</v>
          </cell>
          <cell r="EV162">
            <v>2183864.6626329827</v>
          </cell>
          <cell r="EW162">
            <v>3977.8955603515169</v>
          </cell>
          <cell r="EX162">
            <v>4265</v>
          </cell>
          <cell r="EY162">
            <v>287.10443964848309</v>
          </cell>
          <cell r="EZ162">
            <v>2341485</v>
          </cell>
          <cell r="FA162">
            <v>157620.33736701729</v>
          </cell>
          <cell r="FB162">
            <v>2351837.9999999995</v>
          </cell>
          <cell r="FC162">
            <v>2316232.650312773</v>
          </cell>
          <cell r="FD162">
            <v>0</v>
          </cell>
          <cell r="FE162">
            <v>2351837.9999999995</v>
          </cell>
        </row>
        <row r="163">
          <cell r="A163">
            <v>2655</v>
          </cell>
          <cell r="B163">
            <v>8812655</v>
          </cell>
          <cell r="E163" t="str">
            <v>Hereward Primary School</v>
          </cell>
          <cell r="F163" t="str">
            <v>P</v>
          </cell>
          <cell r="G163" t="str">
            <v/>
          </cell>
          <cell r="H163" t="str">
            <v/>
          </cell>
          <cell r="I163" t="str">
            <v>Y</v>
          </cell>
          <cell r="K163">
            <v>2655</v>
          </cell>
          <cell r="L163">
            <v>145990</v>
          </cell>
          <cell r="O163">
            <v>7</v>
          </cell>
          <cell r="P163">
            <v>0</v>
          </cell>
          <cell r="Q163">
            <v>0</v>
          </cell>
          <cell r="S163">
            <v>59</v>
          </cell>
          <cell r="T163">
            <v>349</v>
          </cell>
          <cell r="V163">
            <v>408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408</v>
          </cell>
          <cell r="AF163">
            <v>1288504.8</v>
          </cell>
          <cell r="AG163">
            <v>0</v>
          </cell>
          <cell r="AH163">
            <v>0</v>
          </cell>
          <cell r="AI163">
            <v>0</v>
          </cell>
          <cell r="AJ163">
            <v>1288504.8</v>
          </cell>
          <cell r="AK163">
            <v>69.999999999999844</v>
          </cell>
          <cell r="AL163">
            <v>32899.999999999927</v>
          </cell>
          <cell r="AM163">
            <v>0</v>
          </cell>
          <cell r="AN163">
            <v>0</v>
          </cell>
          <cell r="AO163">
            <v>32899.999999999927</v>
          </cell>
          <cell r="AP163">
            <v>71.999999999999943</v>
          </cell>
          <cell r="AQ163">
            <v>42479.999999999964</v>
          </cell>
          <cell r="AR163">
            <v>0</v>
          </cell>
          <cell r="AS163">
            <v>0</v>
          </cell>
          <cell r="AT163">
            <v>42479.999999999964</v>
          </cell>
          <cell r="AU163">
            <v>122.6009852216747</v>
          </cell>
          <cell r="AV163">
            <v>0</v>
          </cell>
          <cell r="AW163">
            <v>251.23152709359624</v>
          </cell>
          <cell r="AX163">
            <v>55270.935960591174</v>
          </cell>
          <cell r="AY163">
            <v>24.118226600985206</v>
          </cell>
          <cell r="AZ163">
            <v>6511.9211822660054</v>
          </cell>
          <cell r="BA163">
            <v>1.004926108374385</v>
          </cell>
          <cell r="BB163">
            <v>422.06896551724168</v>
          </cell>
          <cell r="BC163">
            <v>9.0443349753694733</v>
          </cell>
          <cell r="BD163">
            <v>4160.3940886699575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66365.320197044377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66365.320197044377</v>
          </cell>
          <cell r="BZ163">
            <v>141745.32019704426</v>
          </cell>
          <cell r="CA163">
            <v>0</v>
          </cell>
          <cell r="CB163">
            <v>141745.32019704426</v>
          </cell>
          <cell r="CC163">
            <v>99.339130434782618</v>
          </cell>
          <cell r="CD163">
            <v>112253.21739130435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112253.21739130435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49.100286532951174</v>
          </cell>
          <cell r="CX163">
            <v>27741.661891117412</v>
          </cell>
          <cell r="CY163">
            <v>0</v>
          </cell>
          <cell r="CZ163">
            <v>0</v>
          </cell>
          <cell r="DA163">
            <v>27741.661891117412</v>
          </cell>
          <cell r="DB163">
            <v>1570244.9994794664</v>
          </cell>
          <cell r="DC163">
            <v>0</v>
          </cell>
          <cell r="DD163">
            <v>1570244.9994794664</v>
          </cell>
          <cell r="DE163">
            <v>128617</v>
          </cell>
          <cell r="DF163">
            <v>0</v>
          </cell>
          <cell r="DG163">
            <v>128617</v>
          </cell>
          <cell r="DH163">
            <v>58.285714285714285</v>
          </cell>
          <cell r="DI163">
            <v>0</v>
          </cell>
          <cell r="DJ163">
            <v>0.57199999999999995</v>
          </cell>
          <cell r="DK163">
            <v>0</v>
          </cell>
          <cell r="DL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1.0156360164</v>
          </cell>
          <cell r="DS163">
            <v>26563.434085197739</v>
          </cell>
          <cell r="DT163">
            <v>0</v>
          </cell>
          <cell r="DU163">
            <v>26563.434085197739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6361.6</v>
          </cell>
          <cell r="EB163">
            <v>6361.6</v>
          </cell>
          <cell r="EC163">
            <v>0</v>
          </cell>
          <cell r="ED163">
            <v>0</v>
          </cell>
          <cell r="EE163">
            <v>6361.6</v>
          </cell>
          <cell r="EF163">
            <v>6361.6</v>
          </cell>
          <cell r="EG163">
            <v>0</v>
          </cell>
          <cell r="EI163">
            <v>0</v>
          </cell>
          <cell r="EJ163">
            <v>0</v>
          </cell>
          <cell r="EK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161542.03408519775</v>
          </cell>
          <cell r="EQ163">
            <v>0</v>
          </cell>
          <cell r="ER163">
            <v>161542.03408519775</v>
          </cell>
          <cell r="ES163">
            <v>1731787.0335646642</v>
          </cell>
          <cell r="ET163">
            <v>0</v>
          </cell>
          <cell r="EU163">
            <v>1731787.0335646642</v>
          </cell>
          <cell r="EV163">
            <v>1725425.4335646641</v>
          </cell>
          <cell r="EW163">
            <v>4228.9839057957452</v>
          </cell>
          <cell r="EX163">
            <v>4265</v>
          </cell>
          <cell r="EY163">
            <v>36.016094204254841</v>
          </cell>
          <cell r="EZ163">
            <v>1740120</v>
          </cell>
          <cell r="FA163">
            <v>14694.566435335902</v>
          </cell>
          <cell r="FB163">
            <v>1746481.6</v>
          </cell>
          <cell r="FC163">
            <v>1729270.4611077269</v>
          </cell>
          <cell r="FD163">
            <v>0</v>
          </cell>
          <cell r="FE163">
            <v>1746481.6</v>
          </cell>
        </row>
        <row r="164">
          <cell r="A164">
            <v>2030</v>
          </cell>
          <cell r="B164">
            <v>8812030</v>
          </cell>
          <cell r="E164" t="str">
            <v>Heybridge Primary School</v>
          </cell>
          <cell r="F164" t="str">
            <v>P</v>
          </cell>
          <cell r="G164" t="str">
            <v/>
          </cell>
          <cell r="H164" t="str">
            <v/>
          </cell>
          <cell r="I164" t="str">
            <v>Y</v>
          </cell>
          <cell r="K164">
            <v>2030</v>
          </cell>
          <cell r="L164">
            <v>138994</v>
          </cell>
          <cell r="O164">
            <v>7</v>
          </cell>
          <cell r="P164">
            <v>0</v>
          </cell>
          <cell r="Q164">
            <v>0</v>
          </cell>
          <cell r="S164">
            <v>60</v>
          </cell>
          <cell r="T164">
            <v>314</v>
          </cell>
          <cell r="V164">
            <v>374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374</v>
          </cell>
          <cell r="AF164">
            <v>1181129.3999999999</v>
          </cell>
          <cell r="AG164">
            <v>0</v>
          </cell>
          <cell r="AH164">
            <v>0</v>
          </cell>
          <cell r="AI164">
            <v>0</v>
          </cell>
          <cell r="AJ164">
            <v>1181129.3999999999</v>
          </cell>
          <cell r="AK164">
            <v>121.00000000000004</v>
          </cell>
          <cell r="AL164">
            <v>56870.000000000022</v>
          </cell>
          <cell r="AM164">
            <v>0</v>
          </cell>
          <cell r="AN164">
            <v>0</v>
          </cell>
          <cell r="AO164">
            <v>56870.000000000022</v>
          </cell>
          <cell r="AP164">
            <v>130.00000000000017</v>
          </cell>
          <cell r="AQ164">
            <v>76700.000000000102</v>
          </cell>
          <cell r="AR164">
            <v>0</v>
          </cell>
          <cell r="AS164">
            <v>0</v>
          </cell>
          <cell r="AT164">
            <v>76700.000000000102</v>
          </cell>
          <cell r="AU164">
            <v>218.99999999999991</v>
          </cell>
          <cell r="AV164">
            <v>0</v>
          </cell>
          <cell r="AW164">
            <v>15.000000000000018</v>
          </cell>
          <cell r="AX164">
            <v>3300.0000000000041</v>
          </cell>
          <cell r="AY164">
            <v>3.9999999999999996</v>
          </cell>
          <cell r="AZ164">
            <v>1079.9999999999998</v>
          </cell>
          <cell r="BA164">
            <v>132.99999999999997</v>
          </cell>
          <cell r="BB164">
            <v>55859.999999999985</v>
          </cell>
          <cell r="BC164">
            <v>0.99999999999999989</v>
          </cell>
          <cell r="BD164">
            <v>459.99999999999994</v>
          </cell>
          <cell r="BE164">
            <v>1.9999999999999998</v>
          </cell>
          <cell r="BF164">
            <v>979.99999999999989</v>
          </cell>
          <cell r="BG164">
            <v>0</v>
          </cell>
          <cell r="BH164">
            <v>0</v>
          </cell>
          <cell r="BI164">
            <v>61679.999999999985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61679.999999999985</v>
          </cell>
          <cell r="BZ164">
            <v>195250.00000000012</v>
          </cell>
          <cell r="CA164">
            <v>0</v>
          </cell>
          <cell r="CB164">
            <v>195250.00000000012</v>
          </cell>
          <cell r="CC164">
            <v>80.322147651006716</v>
          </cell>
          <cell r="CD164">
            <v>90764.026845637592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90764.026845637592</v>
          </cell>
          <cell r="CR164">
            <v>13.560000000000002</v>
          </cell>
          <cell r="CS164">
            <v>12543.000000000002</v>
          </cell>
          <cell r="CT164">
            <v>0</v>
          </cell>
          <cell r="CU164">
            <v>0</v>
          </cell>
          <cell r="CV164">
            <v>12543.000000000002</v>
          </cell>
          <cell r="CW164">
            <v>3.7275747508305632</v>
          </cell>
          <cell r="CX164">
            <v>2106.0797342192682</v>
          </cell>
          <cell r="CY164">
            <v>0</v>
          </cell>
          <cell r="CZ164">
            <v>0</v>
          </cell>
          <cell r="DA164">
            <v>2106.0797342192682</v>
          </cell>
          <cell r="DB164">
            <v>1481792.5065798569</v>
          </cell>
          <cell r="DC164">
            <v>0</v>
          </cell>
          <cell r="DD164">
            <v>1481792.5065798569</v>
          </cell>
          <cell r="DE164">
            <v>128617</v>
          </cell>
          <cell r="DF164">
            <v>0</v>
          </cell>
          <cell r="DG164">
            <v>128617</v>
          </cell>
          <cell r="DH164">
            <v>53.428571428571431</v>
          </cell>
          <cell r="DI164">
            <v>0</v>
          </cell>
          <cell r="DJ164">
            <v>1.9079999999999999</v>
          </cell>
          <cell r="DK164">
            <v>0</v>
          </cell>
          <cell r="DL164">
            <v>0.7699999999999998</v>
          </cell>
          <cell r="DO164">
            <v>0</v>
          </cell>
          <cell r="DP164">
            <v>0</v>
          </cell>
          <cell r="DQ164">
            <v>0</v>
          </cell>
          <cell r="DR164">
            <v>1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5324.4</v>
          </cell>
          <cell r="EB164">
            <v>5324.4</v>
          </cell>
          <cell r="EC164">
            <v>0</v>
          </cell>
          <cell r="ED164">
            <v>0</v>
          </cell>
          <cell r="EE164">
            <v>5324.4</v>
          </cell>
          <cell r="EF164">
            <v>5324.4</v>
          </cell>
          <cell r="EG164">
            <v>0</v>
          </cell>
          <cell r="EI164">
            <v>0</v>
          </cell>
          <cell r="EJ164">
            <v>0</v>
          </cell>
          <cell r="EK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133941.4</v>
          </cell>
          <cell r="EQ164">
            <v>0</v>
          </cell>
          <cell r="ER164">
            <v>133941.4</v>
          </cell>
          <cell r="ES164">
            <v>1615733.9065798568</v>
          </cell>
          <cell r="ET164">
            <v>0</v>
          </cell>
          <cell r="EU164">
            <v>1615733.9065798568</v>
          </cell>
          <cell r="EV164">
            <v>1610409.5065798569</v>
          </cell>
          <cell r="EW164">
            <v>4305.9077716038955</v>
          </cell>
          <cell r="EX164">
            <v>4265</v>
          </cell>
          <cell r="EY164">
            <v>0</v>
          </cell>
          <cell r="EZ164">
            <v>1595110</v>
          </cell>
          <cell r="FA164">
            <v>0</v>
          </cell>
          <cell r="FB164">
            <v>1615733.9065798568</v>
          </cell>
          <cell r="FC164">
            <v>1551118.5357006367</v>
          </cell>
          <cell r="FD164">
            <v>0</v>
          </cell>
          <cell r="FE164">
            <v>1615733.9065798568</v>
          </cell>
        </row>
        <row r="165">
          <cell r="A165">
            <v>3124</v>
          </cell>
          <cell r="B165">
            <v>8813124</v>
          </cell>
          <cell r="E165" t="str">
            <v>High Beech CofE Primary School</v>
          </cell>
          <cell r="F165" t="str">
            <v>P</v>
          </cell>
          <cell r="G165" t="str">
            <v/>
          </cell>
          <cell r="H165" t="str">
            <v/>
          </cell>
          <cell r="I165" t="str">
            <v>Y</v>
          </cell>
          <cell r="K165">
            <v>3124</v>
          </cell>
          <cell r="L165">
            <v>145600</v>
          </cell>
          <cell r="O165">
            <v>7</v>
          </cell>
          <cell r="P165">
            <v>0</v>
          </cell>
          <cell r="Q165">
            <v>0</v>
          </cell>
          <cell r="S165">
            <v>14</v>
          </cell>
          <cell r="T165">
            <v>79</v>
          </cell>
          <cell r="V165">
            <v>93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93</v>
          </cell>
          <cell r="AF165">
            <v>293703.3</v>
          </cell>
          <cell r="AG165">
            <v>0</v>
          </cell>
          <cell r="AH165">
            <v>0</v>
          </cell>
          <cell r="AI165">
            <v>0</v>
          </cell>
          <cell r="AJ165">
            <v>293703.3</v>
          </cell>
          <cell r="AK165">
            <v>13.999999999999986</v>
          </cell>
          <cell r="AL165">
            <v>6579.9999999999936</v>
          </cell>
          <cell r="AM165">
            <v>0</v>
          </cell>
          <cell r="AN165">
            <v>0</v>
          </cell>
          <cell r="AO165">
            <v>6579.9999999999936</v>
          </cell>
          <cell r="AP165">
            <v>14.999999999999984</v>
          </cell>
          <cell r="AQ165">
            <v>8849.9999999999909</v>
          </cell>
          <cell r="AR165">
            <v>0</v>
          </cell>
          <cell r="AS165">
            <v>0</v>
          </cell>
          <cell r="AT165">
            <v>8849.9999999999909</v>
          </cell>
          <cell r="AU165">
            <v>25.271739130434817</v>
          </cell>
          <cell r="AV165">
            <v>0</v>
          </cell>
          <cell r="AW165">
            <v>62.673913043478272</v>
          </cell>
          <cell r="AX165">
            <v>13788.26086956522</v>
          </cell>
          <cell r="AY165">
            <v>5.0543478260869543</v>
          </cell>
          <cell r="AZ165">
            <v>1364.6739130434776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15152.934782608698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15152.934782608698</v>
          </cell>
          <cell r="BZ165">
            <v>30582.934782608681</v>
          </cell>
          <cell r="CA165">
            <v>0</v>
          </cell>
          <cell r="CB165">
            <v>30582.934782608681</v>
          </cell>
          <cell r="CC165">
            <v>25.833333333333336</v>
          </cell>
          <cell r="CD165">
            <v>29191.666666666668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29191.666666666668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5.8860759493670862</v>
          </cell>
          <cell r="CX165">
            <v>3325.6329113924039</v>
          </cell>
          <cell r="CY165">
            <v>0</v>
          </cell>
          <cell r="CZ165">
            <v>0</v>
          </cell>
          <cell r="DA165">
            <v>3325.6329113924039</v>
          </cell>
          <cell r="DB165">
            <v>356803.53436066781</v>
          </cell>
          <cell r="DC165">
            <v>0</v>
          </cell>
          <cell r="DD165">
            <v>356803.53436066781</v>
          </cell>
          <cell r="DE165">
            <v>128617</v>
          </cell>
          <cell r="DF165">
            <v>0</v>
          </cell>
          <cell r="DG165">
            <v>128617</v>
          </cell>
          <cell r="DH165">
            <v>13.285714285714286</v>
          </cell>
          <cell r="DI165">
            <v>0.7583444592790386</v>
          </cell>
          <cell r="DJ165">
            <v>1.899</v>
          </cell>
          <cell r="DK165">
            <v>0</v>
          </cell>
          <cell r="DL165">
            <v>0.74750000000000005</v>
          </cell>
          <cell r="DO165">
            <v>31177.436582109476</v>
          </cell>
          <cell r="DP165">
            <v>0</v>
          </cell>
          <cell r="DQ165">
            <v>31177.436582109476</v>
          </cell>
          <cell r="DR165">
            <v>1.0156360164</v>
          </cell>
          <cell r="DS165">
            <v>8077.5343458679936</v>
          </cell>
          <cell r="DT165">
            <v>0</v>
          </cell>
          <cell r="DU165">
            <v>8077.5343458679936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1848</v>
          </cell>
          <cell r="EB165">
            <v>1848</v>
          </cell>
          <cell r="EC165">
            <v>0</v>
          </cell>
          <cell r="ED165">
            <v>0</v>
          </cell>
          <cell r="EE165">
            <v>1848</v>
          </cell>
          <cell r="EF165">
            <v>1848</v>
          </cell>
          <cell r="EG165">
            <v>0</v>
          </cell>
          <cell r="EI165">
            <v>0</v>
          </cell>
          <cell r="EJ165">
            <v>0</v>
          </cell>
          <cell r="EK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169719.97092797747</v>
          </cell>
          <cell r="EQ165">
            <v>0</v>
          </cell>
          <cell r="ER165">
            <v>169719.97092797747</v>
          </cell>
          <cell r="ES165">
            <v>526523.50528864528</v>
          </cell>
          <cell r="ET165">
            <v>0</v>
          </cell>
          <cell r="EU165">
            <v>526523.50528864528</v>
          </cell>
          <cell r="EV165">
            <v>524675.50528864528</v>
          </cell>
          <cell r="EW165">
            <v>5641.6720998779065</v>
          </cell>
          <cell r="EX165">
            <v>4265</v>
          </cell>
          <cell r="EY165">
            <v>0</v>
          </cell>
          <cell r="EZ165">
            <v>396645</v>
          </cell>
          <cell r="FA165">
            <v>0</v>
          </cell>
          <cell r="FB165">
            <v>526523.50528864528</v>
          </cell>
          <cell r="FC165">
            <v>499718.62314307259</v>
          </cell>
          <cell r="FD165">
            <v>0</v>
          </cell>
          <cell r="FE165">
            <v>526523.50528864528</v>
          </cell>
        </row>
        <row r="166">
          <cell r="A166">
            <v>2660</v>
          </cell>
          <cell r="B166">
            <v>8812660</v>
          </cell>
          <cell r="E166" t="str">
            <v>High Ongar Primary School</v>
          </cell>
          <cell r="F166" t="str">
            <v>P</v>
          </cell>
          <cell r="G166" t="str">
            <v/>
          </cell>
          <cell r="H166" t="str">
            <v/>
          </cell>
          <cell r="I166" t="str">
            <v>Y</v>
          </cell>
          <cell r="K166">
            <v>2660</v>
          </cell>
          <cell r="L166">
            <v>146139</v>
          </cell>
          <cell r="O166">
            <v>7</v>
          </cell>
          <cell r="P166">
            <v>0</v>
          </cell>
          <cell r="Q166">
            <v>0</v>
          </cell>
          <cell r="S166">
            <v>20</v>
          </cell>
          <cell r="T166">
            <v>117</v>
          </cell>
          <cell r="V166">
            <v>137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137</v>
          </cell>
          <cell r="AF166">
            <v>432659.7</v>
          </cell>
          <cell r="AG166">
            <v>0</v>
          </cell>
          <cell r="AH166">
            <v>0</v>
          </cell>
          <cell r="AI166">
            <v>0</v>
          </cell>
          <cell r="AJ166">
            <v>432659.7</v>
          </cell>
          <cell r="AK166">
            <v>14.000000000000027</v>
          </cell>
          <cell r="AL166">
            <v>6580.0000000000127</v>
          </cell>
          <cell r="AM166">
            <v>0</v>
          </cell>
          <cell r="AN166">
            <v>0</v>
          </cell>
          <cell r="AO166">
            <v>6580.0000000000127</v>
          </cell>
          <cell r="AP166">
            <v>15.999999999999972</v>
          </cell>
          <cell r="AQ166">
            <v>9439.9999999999836</v>
          </cell>
          <cell r="AR166">
            <v>0</v>
          </cell>
          <cell r="AS166">
            <v>0</v>
          </cell>
          <cell r="AT166">
            <v>9439.9999999999836</v>
          </cell>
          <cell r="AU166">
            <v>89.303703703703732</v>
          </cell>
          <cell r="AV166">
            <v>0</v>
          </cell>
          <cell r="AW166">
            <v>31.459259259259309</v>
          </cell>
          <cell r="AX166">
            <v>6921.0370370370483</v>
          </cell>
          <cell r="AY166">
            <v>16.237037037037101</v>
          </cell>
          <cell r="AZ166">
            <v>4384.0000000000173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11305.037037037066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11305.037037037066</v>
          </cell>
          <cell r="BZ166">
            <v>27325.037037037062</v>
          </cell>
          <cell r="CA166">
            <v>0</v>
          </cell>
          <cell r="CB166">
            <v>27325.037037037062</v>
          </cell>
          <cell r="CC166">
            <v>27.400000000000002</v>
          </cell>
          <cell r="CD166">
            <v>30962.000000000004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30962.000000000004</v>
          </cell>
          <cell r="CR166">
            <v>0.77999999999999936</v>
          </cell>
          <cell r="CS166">
            <v>721.49999999999943</v>
          </cell>
          <cell r="CT166">
            <v>0</v>
          </cell>
          <cell r="CU166">
            <v>0</v>
          </cell>
          <cell r="CV166">
            <v>721.49999999999943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491668.23703703709</v>
          </cell>
          <cell r="DC166">
            <v>0</v>
          </cell>
          <cell r="DD166">
            <v>491668.23703703709</v>
          </cell>
          <cell r="DE166">
            <v>128617</v>
          </cell>
          <cell r="DF166">
            <v>0</v>
          </cell>
          <cell r="DG166">
            <v>128617</v>
          </cell>
          <cell r="DH166">
            <v>19.571428571428573</v>
          </cell>
          <cell r="DI166">
            <v>0.17089452603471267</v>
          </cell>
          <cell r="DJ166">
            <v>1.835</v>
          </cell>
          <cell r="DK166">
            <v>0</v>
          </cell>
          <cell r="DL166">
            <v>0.5874999999999998</v>
          </cell>
          <cell r="DO166">
            <v>5522.0293724966514</v>
          </cell>
          <cell r="DP166">
            <v>0</v>
          </cell>
          <cell r="DQ166">
            <v>5522.0293724966514</v>
          </cell>
          <cell r="DR166">
            <v>1.0156360164</v>
          </cell>
          <cell r="DS166">
            <v>9785.1326808186423</v>
          </cell>
          <cell r="DT166">
            <v>0</v>
          </cell>
          <cell r="DU166">
            <v>9785.1326808186423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10135.870000000001</v>
          </cell>
          <cell r="EB166">
            <v>10135.870000000001</v>
          </cell>
          <cell r="EC166">
            <v>0</v>
          </cell>
          <cell r="ED166">
            <v>0</v>
          </cell>
          <cell r="EE166">
            <v>10135.870000000001</v>
          </cell>
          <cell r="EF166">
            <v>10135.870000000001</v>
          </cell>
          <cell r="EG166">
            <v>0</v>
          </cell>
          <cell r="EI166">
            <v>0</v>
          </cell>
          <cell r="EJ166">
            <v>0</v>
          </cell>
          <cell r="EK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154060.03205331528</v>
          </cell>
          <cell r="EQ166">
            <v>0</v>
          </cell>
          <cell r="ER166">
            <v>154060.03205331528</v>
          </cell>
          <cell r="ES166">
            <v>645728.26909035235</v>
          </cell>
          <cell r="ET166">
            <v>0</v>
          </cell>
          <cell r="EU166">
            <v>645728.26909035235</v>
          </cell>
          <cell r="EV166">
            <v>635592.39909035235</v>
          </cell>
          <cell r="EW166">
            <v>4639.3605773018417</v>
          </cell>
          <cell r="EX166">
            <v>4265</v>
          </cell>
          <cell r="EY166">
            <v>0</v>
          </cell>
          <cell r="EZ166">
            <v>584305</v>
          </cell>
          <cell r="FA166">
            <v>0</v>
          </cell>
          <cell r="FB166">
            <v>645728.26909035235</v>
          </cell>
          <cell r="FC166">
            <v>644627.55249150842</v>
          </cell>
          <cell r="FD166">
            <v>0</v>
          </cell>
          <cell r="FE166">
            <v>645728.26909035235</v>
          </cell>
        </row>
        <row r="167">
          <cell r="A167">
            <v>2090</v>
          </cell>
          <cell r="B167">
            <v>8812090</v>
          </cell>
          <cell r="C167">
            <v>3234</v>
          </cell>
          <cell r="D167" t="str">
            <v>RB053234</v>
          </cell>
          <cell r="E167" t="str">
            <v>Highfields Primary School</v>
          </cell>
          <cell r="F167" t="str">
            <v>P</v>
          </cell>
          <cell r="G167" t="str">
            <v>Y</v>
          </cell>
          <cell r="H167">
            <v>10008944</v>
          </cell>
          <cell r="I167" t="str">
            <v/>
          </cell>
          <cell r="K167">
            <v>2090</v>
          </cell>
          <cell r="L167">
            <v>114769</v>
          </cell>
          <cell r="O167">
            <v>7</v>
          </cell>
          <cell r="P167">
            <v>0</v>
          </cell>
          <cell r="Q167">
            <v>0</v>
          </cell>
          <cell r="S167">
            <v>45</v>
          </cell>
          <cell r="T167">
            <v>275</v>
          </cell>
          <cell r="V167">
            <v>320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320</v>
          </cell>
          <cell r="AF167">
            <v>1010592</v>
          </cell>
          <cell r="AG167">
            <v>0</v>
          </cell>
          <cell r="AH167">
            <v>0</v>
          </cell>
          <cell r="AI167">
            <v>0</v>
          </cell>
          <cell r="AJ167">
            <v>1010592</v>
          </cell>
          <cell r="AK167">
            <v>23</v>
          </cell>
          <cell r="AL167">
            <v>10810</v>
          </cell>
          <cell r="AM167">
            <v>0</v>
          </cell>
          <cell r="AN167">
            <v>0</v>
          </cell>
          <cell r="AO167">
            <v>10810</v>
          </cell>
          <cell r="AP167">
            <v>26</v>
          </cell>
          <cell r="AQ167">
            <v>15340</v>
          </cell>
          <cell r="AR167">
            <v>0</v>
          </cell>
          <cell r="AS167">
            <v>0</v>
          </cell>
          <cell r="AT167">
            <v>15340</v>
          </cell>
          <cell r="AU167">
            <v>293</v>
          </cell>
          <cell r="AV167">
            <v>0</v>
          </cell>
          <cell r="AW167">
            <v>25</v>
          </cell>
          <cell r="AX167">
            <v>5500</v>
          </cell>
          <cell r="AY167">
            <v>0</v>
          </cell>
          <cell r="AZ167">
            <v>0</v>
          </cell>
          <cell r="BA167">
            <v>1</v>
          </cell>
          <cell r="BB167">
            <v>420</v>
          </cell>
          <cell r="BC167">
            <v>1</v>
          </cell>
          <cell r="BD167">
            <v>460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6380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6380</v>
          </cell>
          <cell r="BZ167">
            <v>32530</v>
          </cell>
          <cell r="CA167">
            <v>0</v>
          </cell>
          <cell r="CB167">
            <v>32530</v>
          </cell>
          <cell r="CC167">
            <v>82.318840579710141</v>
          </cell>
          <cell r="CD167">
            <v>93020.289855072464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93020.289855072464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3.4909090909090876</v>
          </cell>
          <cell r="CX167">
            <v>1972.3636363636344</v>
          </cell>
          <cell r="CY167">
            <v>0</v>
          </cell>
          <cell r="CZ167">
            <v>0</v>
          </cell>
          <cell r="DA167">
            <v>1972.3636363636344</v>
          </cell>
          <cell r="DB167">
            <v>1138114.653491436</v>
          </cell>
          <cell r="DC167">
            <v>0</v>
          </cell>
          <cell r="DD167">
            <v>1138114.653491436</v>
          </cell>
          <cell r="DE167">
            <v>128617</v>
          </cell>
          <cell r="DF167">
            <v>0</v>
          </cell>
          <cell r="DG167">
            <v>128617</v>
          </cell>
          <cell r="DH167">
            <v>45.714285714285715</v>
          </cell>
          <cell r="DI167">
            <v>0</v>
          </cell>
          <cell r="DJ167">
            <v>0.85799999999999998</v>
          </cell>
          <cell r="DK167">
            <v>0</v>
          </cell>
          <cell r="DL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40713.78</v>
          </cell>
          <cell r="EB167">
            <v>40713.78</v>
          </cell>
          <cell r="EC167">
            <v>1526.2200000000012</v>
          </cell>
          <cell r="ED167">
            <v>2305.8199999999997</v>
          </cell>
          <cell r="EE167">
            <v>44545.82</v>
          </cell>
          <cell r="EF167">
            <v>44545.82</v>
          </cell>
          <cell r="EG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242720</v>
          </cell>
          <cell r="EM167">
            <v>0</v>
          </cell>
          <cell r="EN167">
            <v>0</v>
          </cell>
          <cell r="EO167">
            <v>0</v>
          </cell>
          <cell r="EP167">
            <v>415882.82</v>
          </cell>
          <cell r="EQ167">
            <v>0</v>
          </cell>
          <cell r="ER167">
            <v>415882.82</v>
          </cell>
          <cell r="ES167">
            <v>1553997.4734914361</v>
          </cell>
          <cell r="ET167">
            <v>0</v>
          </cell>
          <cell r="EU167">
            <v>1553997.4734914361</v>
          </cell>
          <cell r="EV167">
            <v>1266731.653491436</v>
          </cell>
          <cell r="EW167">
            <v>3958.5364171607375</v>
          </cell>
          <cell r="EX167">
            <v>4265</v>
          </cell>
          <cell r="EY167">
            <v>306.46358283926247</v>
          </cell>
          <cell r="EZ167">
            <v>1364800</v>
          </cell>
          <cell r="FA167">
            <v>98068.346508563962</v>
          </cell>
          <cell r="FB167">
            <v>1652065.82</v>
          </cell>
          <cell r="FC167">
            <v>1632899.3516923077</v>
          </cell>
          <cell r="FD167">
            <v>0</v>
          </cell>
          <cell r="FE167">
            <v>1652065.82</v>
          </cell>
        </row>
        <row r="168">
          <cell r="A168">
            <v>2500</v>
          </cell>
          <cell r="B168">
            <v>8812500</v>
          </cell>
          <cell r="C168">
            <v>2944</v>
          </cell>
          <cell r="D168" t="str">
            <v>RB052944</v>
          </cell>
          <cell r="E168" t="str">
            <v>Highwood Primary School</v>
          </cell>
          <cell r="F168" t="str">
            <v>P</v>
          </cell>
          <cell r="G168" t="str">
            <v>Y</v>
          </cell>
          <cell r="H168">
            <v>10028353</v>
          </cell>
          <cell r="I168" t="str">
            <v/>
          </cell>
          <cell r="K168">
            <v>2500</v>
          </cell>
          <cell r="L168">
            <v>114869</v>
          </cell>
          <cell r="O168">
            <v>7</v>
          </cell>
          <cell r="P168">
            <v>0</v>
          </cell>
          <cell r="Q168">
            <v>0</v>
          </cell>
          <cell r="S168">
            <v>8</v>
          </cell>
          <cell r="T168">
            <v>52</v>
          </cell>
          <cell r="V168">
            <v>60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</v>
          </cell>
          <cell r="AF168">
            <v>189486</v>
          </cell>
          <cell r="AG168">
            <v>0</v>
          </cell>
          <cell r="AH168">
            <v>0</v>
          </cell>
          <cell r="AI168">
            <v>0</v>
          </cell>
          <cell r="AJ168">
            <v>189486</v>
          </cell>
          <cell r="AK168">
            <v>13.000000000000021</v>
          </cell>
          <cell r="AL168">
            <v>6110.00000000001</v>
          </cell>
          <cell r="AM168">
            <v>0</v>
          </cell>
          <cell r="AN168">
            <v>0</v>
          </cell>
          <cell r="AO168">
            <v>6110.00000000001</v>
          </cell>
          <cell r="AP168">
            <v>16.000000000000021</v>
          </cell>
          <cell r="AQ168">
            <v>9440.0000000000127</v>
          </cell>
          <cell r="AR168">
            <v>0</v>
          </cell>
          <cell r="AS168">
            <v>0</v>
          </cell>
          <cell r="AT168">
            <v>9440.0000000000127</v>
          </cell>
          <cell r="AU168">
            <v>51.864406779661017</v>
          </cell>
          <cell r="AV168">
            <v>0</v>
          </cell>
          <cell r="AW168">
            <v>5.0847457627118642</v>
          </cell>
          <cell r="AX168">
            <v>1118.6440677966102</v>
          </cell>
          <cell r="AY168">
            <v>1.0169491525423739</v>
          </cell>
          <cell r="AZ168">
            <v>274.57627118644098</v>
          </cell>
          <cell r="BA168">
            <v>0</v>
          </cell>
          <cell r="BB168">
            <v>0</v>
          </cell>
          <cell r="BC168">
            <v>2.0338983050847479</v>
          </cell>
          <cell r="BD168">
            <v>935.593220338984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2328.813559322035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2328.813559322035</v>
          </cell>
          <cell r="BZ168">
            <v>17878.813559322058</v>
          </cell>
          <cell r="CA168">
            <v>0</v>
          </cell>
          <cell r="CB168">
            <v>17878.813559322058</v>
          </cell>
          <cell r="CC168">
            <v>19.565217391304348</v>
          </cell>
          <cell r="CD168">
            <v>22108.695652173912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22108.695652173912</v>
          </cell>
          <cell r="CR168">
            <v>4.3999999999999799</v>
          </cell>
          <cell r="CS168">
            <v>4069.9999999999814</v>
          </cell>
          <cell r="CT168">
            <v>0</v>
          </cell>
          <cell r="CU168">
            <v>0</v>
          </cell>
          <cell r="CV168">
            <v>4069.9999999999814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233543.50921149593</v>
          </cell>
          <cell r="DC168">
            <v>0</v>
          </cell>
          <cell r="DD168">
            <v>233543.50921149593</v>
          </cell>
          <cell r="DE168">
            <v>128617</v>
          </cell>
          <cell r="DF168">
            <v>0</v>
          </cell>
          <cell r="DG168">
            <v>128617</v>
          </cell>
          <cell r="DH168">
            <v>8.5714285714285712</v>
          </cell>
          <cell r="DI168">
            <v>1</v>
          </cell>
          <cell r="DJ168">
            <v>2.6419999999999999</v>
          </cell>
          <cell r="DK168">
            <v>0</v>
          </cell>
          <cell r="DL168">
            <v>1</v>
          </cell>
          <cell r="DO168">
            <v>55000</v>
          </cell>
          <cell r="DP168">
            <v>0</v>
          </cell>
          <cell r="DQ168">
            <v>55000</v>
          </cell>
          <cell r="DR168">
            <v>1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6413</v>
          </cell>
          <cell r="EB168">
            <v>6413</v>
          </cell>
          <cell r="EC168">
            <v>-1173.5</v>
          </cell>
          <cell r="ED168">
            <v>0</v>
          </cell>
          <cell r="EE168">
            <v>5239.5</v>
          </cell>
          <cell r="EF168">
            <v>5239.5</v>
          </cell>
          <cell r="EG168">
            <v>0</v>
          </cell>
          <cell r="EI168">
            <v>0</v>
          </cell>
          <cell r="EJ168">
            <v>0</v>
          </cell>
          <cell r="EK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188856.5</v>
          </cell>
          <cell r="EQ168">
            <v>0</v>
          </cell>
          <cell r="ER168">
            <v>188856.5</v>
          </cell>
          <cell r="ES168">
            <v>422400.00921149593</v>
          </cell>
          <cell r="ET168">
            <v>0</v>
          </cell>
          <cell r="EU168">
            <v>422400.00921149593</v>
          </cell>
          <cell r="EV168">
            <v>417160.50921149593</v>
          </cell>
          <cell r="EW168">
            <v>6952.6751535249323</v>
          </cell>
          <cell r="EX168">
            <v>4265</v>
          </cell>
          <cell r="EY168">
            <v>0</v>
          </cell>
          <cell r="EZ168">
            <v>255900</v>
          </cell>
          <cell r="FA168">
            <v>0</v>
          </cell>
          <cell r="FB168">
            <v>422400.00921149593</v>
          </cell>
          <cell r="FC168">
            <v>380718.15281957464</v>
          </cell>
          <cell r="FD168">
            <v>0</v>
          </cell>
          <cell r="FE168">
            <v>422400.00921149593</v>
          </cell>
        </row>
        <row r="169">
          <cell r="A169">
            <v>2424</v>
          </cell>
          <cell r="B169">
            <v>8812424</v>
          </cell>
          <cell r="E169" t="str">
            <v>Highwoods Community Primary School</v>
          </cell>
          <cell r="F169" t="str">
            <v>P</v>
          </cell>
          <cell r="G169" t="str">
            <v/>
          </cell>
          <cell r="H169" t="str">
            <v/>
          </cell>
          <cell r="I169" t="str">
            <v>Y</v>
          </cell>
          <cell r="K169">
            <v>2424</v>
          </cell>
          <cell r="L169">
            <v>139462</v>
          </cell>
          <cell r="O169">
            <v>7</v>
          </cell>
          <cell r="P169">
            <v>0</v>
          </cell>
          <cell r="Q169">
            <v>0</v>
          </cell>
          <cell r="S169">
            <v>60</v>
          </cell>
          <cell r="T169">
            <v>370</v>
          </cell>
          <cell r="V169">
            <v>430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430</v>
          </cell>
          <cell r="AF169">
            <v>1357983</v>
          </cell>
          <cell r="AG169">
            <v>0</v>
          </cell>
          <cell r="AH169">
            <v>0</v>
          </cell>
          <cell r="AI169">
            <v>0</v>
          </cell>
          <cell r="AJ169">
            <v>1357983</v>
          </cell>
          <cell r="AK169">
            <v>76.000000000000156</v>
          </cell>
          <cell r="AL169">
            <v>35720.000000000073</v>
          </cell>
          <cell r="AM169">
            <v>0</v>
          </cell>
          <cell r="AN169">
            <v>0</v>
          </cell>
          <cell r="AO169">
            <v>35720.000000000073</v>
          </cell>
          <cell r="AP169">
            <v>80.000000000000014</v>
          </cell>
          <cell r="AQ169">
            <v>47200.000000000007</v>
          </cell>
          <cell r="AR169">
            <v>0</v>
          </cell>
          <cell r="AS169">
            <v>0</v>
          </cell>
          <cell r="AT169">
            <v>47200.000000000007</v>
          </cell>
          <cell r="AU169">
            <v>326</v>
          </cell>
          <cell r="AV169">
            <v>0</v>
          </cell>
          <cell r="AW169">
            <v>2.9999999999999991</v>
          </cell>
          <cell r="AX169">
            <v>659.99999999999977</v>
          </cell>
          <cell r="AY169">
            <v>93.000000000000057</v>
          </cell>
          <cell r="AZ169">
            <v>25110.000000000015</v>
          </cell>
          <cell r="BA169">
            <v>2.9999999999999991</v>
          </cell>
          <cell r="BB169">
            <v>1259.9999999999995</v>
          </cell>
          <cell r="BC169">
            <v>0</v>
          </cell>
          <cell r="BD169">
            <v>0</v>
          </cell>
          <cell r="BE169">
            <v>5.0000000000000062</v>
          </cell>
          <cell r="BF169">
            <v>2450.0000000000032</v>
          </cell>
          <cell r="BG169">
            <v>0</v>
          </cell>
          <cell r="BH169">
            <v>0</v>
          </cell>
          <cell r="BI169">
            <v>29480.000000000018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29480.000000000018</v>
          </cell>
          <cell r="BZ169">
            <v>112400.0000000001</v>
          </cell>
          <cell r="CA169">
            <v>0</v>
          </cell>
          <cell r="CB169">
            <v>112400.0000000001</v>
          </cell>
          <cell r="CC169">
            <v>97.134986225895318</v>
          </cell>
          <cell r="CD169">
            <v>109762.53443526171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109762.53443526171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48.81081081081102</v>
          </cell>
          <cell r="CX169">
            <v>27578.108108108227</v>
          </cell>
          <cell r="CY169">
            <v>0</v>
          </cell>
          <cell r="CZ169">
            <v>0</v>
          </cell>
          <cell r="DA169">
            <v>27578.108108108227</v>
          </cell>
          <cell r="DB169">
            <v>1607723.6425433699</v>
          </cell>
          <cell r="DC169">
            <v>0</v>
          </cell>
          <cell r="DD169">
            <v>1607723.6425433699</v>
          </cell>
          <cell r="DE169">
            <v>128617</v>
          </cell>
          <cell r="DF169">
            <v>0</v>
          </cell>
          <cell r="DG169">
            <v>128617</v>
          </cell>
          <cell r="DH169">
            <v>61.428571428571431</v>
          </cell>
          <cell r="DI169">
            <v>0</v>
          </cell>
          <cell r="DJ169">
            <v>0.74099999999999999</v>
          </cell>
          <cell r="DK169">
            <v>0</v>
          </cell>
          <cell r="DL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1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7542.9</v>
          </cell>
          <cell r="EB169">
            <v>7542.9</v>
          </cell>
          <cell r="EC169">
            <v>0</v>
          </cell>
          <cell r="ED169">
            <v>0</v>
          </cell>
          <cell r="EE169">
            <v>7542.9</v>
          </cell>
          <cell r="EF169">
            <v>7542.9</v>
          </cell>
          <cell r="EG169">
            <v>0</v>
          </cell>
          <cell r="EI169">
            <v>0</v>
          </cell>
          <cell r="EJ169">
            <v>0</v>
          </cell>
          <cell r="EK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136159.9</v>
          </cell>
          <cell r="EQ169">
            <v>0</v>
          </cell>
          <cell r="ER169">
            <v>136159.9</v>
          </cell>
          <cell r="ES169">
            <v>1743883.5425433698</v>
          </cell>
          <cell r="ET169">
            <v>0</v>
          </cell>
          <cell r="EU169">
            <v>1743883.5425433698</v>
          </cell>
          <cell r="EV169">
            <v>1736340.6425433699</v>
          </cell>
          <cell r="EW169">
            <v>4038.0014942869066</v>
          </cell>
          <cell r="EX169">
            <v>4265</v>
          </cell>
          <cell r="EY169">
            <v>226.99850571309344</v>
          </cell>
          <cell r="EZ169">
            <v>1833950</v>
          </cell>
          <cell r="FA169">
            <v>97609.357456630096</v>
          </cell>
          <cell r="FB169">
            <v>1841492.9</v>
          </cell>
          <cell r="FC169">
            <v>1816609.0790398126</v>
          </cell>
          <cell r="FD169">
            <v>0</v>
          </cell>
          <cell r="FE169">
            <v>1841492.9</v>
          </cell>
        </row>
        <row r="170">
          <cell r="A170">
            <v>3256</v>
          </cell>
          <cell r="B170">
            <v>8813256</v>
          </cell>
          <cell r="E170" t="str">
            <v>Hillhouse CofE Primary School</v>
          </cell>
          <cell r="F170" t="str">
            <v>P</v>
          </cell>
          <cell r="G170" t="str">
            <v/>
          </cell>
          <cell r="H170" t="str">
            <v/>
          </cell>
          <cell r="I170" t="str">
            <v>Y</v>
          </cell>
          <cell r="K170">
            <v>3256</v>
          </cell>
          <cell r="L170">
            <v>145992</v>
          </cell>
          <cell r="O170">
            <v>7</v>
          </cell>
          <cell r="P170">
            <v>0</v>
          </cell>
          <cell r="Q170">
            <v>0</v>
          </cell>
          <cell r="S170">
            <v>45</v>
          </cell>
          <cell r="T170">
            <v>266</v>
          </cell>
          <cell r="V170">
            <v>311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311</v>
          </cell>
          <cell r="AF170">
            <v>982169.1</v>
          </cell>
          <cell r="AG170">
            <v>0</v>
          </cell>
          <cell r="AH170">
            <v>0</v>
          </cell>
          <cell r="AI170">
            <v>0</v>
          </cell>
          <cell r="AJ170">
            <v>982169.1</v>
          </cell>
          <cell r="AK170">
            <v>67.999999999999858</v>
          </cell>
          <cell r="AL170">
            <v>31959.999999999935</v>
          </cell>
          <cell r="AM170">
            <v>0</v>
          </cell>
          <cell r="AN170">
            <v>0</v>
          </cell>
          <cell r="AO170">
            <v>31959.999999999935</v>
          </cell>
          <cell r="AP170">
            <v>90.000000000000071</v>
          </cell>
          <cell r="AQ170">
            <v>53100.000000000044</v>
          </cell>
          <cell r="AR170">
            <v>0</v>
          </cell>
          <cell r="AS170">
            <v>0</v>
          </cell>
          <cell r="AT170">
            <v>53100.000000000044</v>
          </cell>
          <cell r="AU170">
            <v>167.00000000000006</v>
          </cell>
          <cell r="AV170">
            <v>0</v>
          </cell>
          <cell r="AW170">
            <v>67.999999999999858</v>
          </cell>
          <cell r="AX170">
            <v>14959.999999999969</v>
          </cell>
          <cell r="AY170">
            <v>70.999999999999901</v>
          </cell>
          <cell r="AZ170">
            <v>19169.999999999975</v>
          </cell>
          <cell r="BA170">
            <v>1.0000000000000011</v>
          </cell>
          <cell r="BB170">
            <v>420.00000000000045</v>
          </cell>
          <cell r="BC170">
            <v>1.0000000000000011</v>
          </cell>
          <cell r="BD170">
            <v>460.00000000000051</v>
          </cell>
          <cell r="BE170">
            <v>3.0000000000000004</v>
          </cell>
          <cell r="BF170">
            <v>1470.0000000000002</v>
          </cell>
          <cell r="BG170">
            <v>0</v>
          </cell>
          <cell r="BH170">
            <v>0</v>
          </cell>
          <cell r="BI170">
            <v>36479.999999999942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36479.999999999942</v>
          </cell>
          <cell r="BZ170">
            <v>121539.99999999991</v>
          </cell>
          <cell r="CA170">
            <v>0</v>
          </cell>
          <cell r="CB170">
            <v>121539.99999999991</v>
          </cell>
          <cell r="CC170">
            <v>98.844961240310084</v>
          </cell>
          <cell r="CD170">
            <v>111694.8062015504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111694.8062015504</v>
          </cell>
          <cell r="CR170">
            <v>3.34</v>
          </cell>
          <cell r="CS170">
            <v>3089.5</v>
          </cell>
          <cell r="CT170">
            <v>0</v>
          </cell>
          <cell r="CU170">
            <v>0</v>
          </cell>
          <cell r="CV170">
            <v>3089.5</v>
          </cell>
          <cell r="CW170">
            <v>12.860902255639093</v>
          </cell>
          <cell r="CX170">
            <v>7266.4097744360879</v>
          </cell>
          <cell r="CY170">
            <v>0</v>
          </cell>
          <cell r="CZ170">
            <v>0</v>
          </cell>
          <cell r="DA170">
            <v>7266.4097744360879</v>
          </cell>
          <cell r="DB170">
            <v>1225759.8159759864</v>
          </cell>
          <cell r="DC170">
            <v>0</v>
          </cell>
          <cell r="DD170">
            <v>1225759.8159759864</v>
          </cell>
          <cell r="DE170">
            <v>128617</v>
          </cell>
          <cell r="DF170">
            <v>0</v>
          </cell>
          <cell r="DG170">
            <v>128617</v>
          </cell>
          <cell r="DH170">
            <v>44.428571428571431</v>
          </cell>
          <cell r="DI170">
            <v>0</v>
          </cell>
          <cell r="DJ170">
            <v>0.96199999999999997</v>
          </cell>
          <cell r="DK170">
            <v>0</v>
          </cell>
          <cell r="DL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1.0156360164</v>
          </cell>
          <cell r="DS170">
            <v>21177.058106380315</v>
          </cell>
          <cell r="DT170">
            <v>0</v>
          </cell>
          <cell r="DU170">
            <v>21177.058106380315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3304.5699999999997</v>
          </cell>
          <cell r="EB170">
            <v>3304.57</v>
          </cell>
          <cell r="EC170">
            <v>0</v>
          </cell>
          <cell r="ED170">
            <v>0</v>
          </cell>
          <cell r="EE170">
            <v>3304.57</v>
          </cell>
          <cell r="EF170">
            <v>3304.57</v>
          </cell>
          <cell r="EG170">
            <v>0</v>
          </cell>
          <cell r="EI170">
            <v>0</v>
          </cell>
          <cell r="EJ170">
            <v>0</v>
          </cell>
          <cell r="EK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153098.62810638032</v>
          </cell>
          <cell r="EQ170">
            <v>0</v>
          </cell>
          <cell r="ER170">
            <v>153098.62810638032</v>
          </cell>
          <cell r="ES170">
            <v>1378858.4440823668</v>
          </cell>
          <cell r="ET170">
            <v>0</v>
          </cell>
          <cell r="EU170">
            <v>1378858.4440823668</v>
          </cell>
          <cell r="EV170">
            <v>1375553.8740823667</v>
          </cell>
          <cell r="EW170">
            <v>4423.0028105542342</v>
          </cell>
          <cell r="EX170">
            <v>4265</v>
          </cell>
          <cell r="EY170">
            <v>0</v>
          </cell>
          <cell r="EZ170">
            <v>1326415</v>
          </cell>
          <cell r="FA170">
            <v>0</v>
          </cell>
          <cell r="FB170">
            <v>1378858.4440823668</v>
          </cell>
          <cell r="FC170">
            <v>1317571.287534694</v>
          </cell>
          <cell r="FD170">
            <v>0</v>
          </cell>
          <cell r="FE170">
            <v>1378858.4440823668</v>
          </cell>
        </row>
        <row r="171">
          <cell r="A171">
            <v>2548</v>
          </cell>
          <cell r="B171">
            <v>8812548</v>
          </cell>
          <cell r="E171" t="str">
            <v>Hilltop Infant School</v>
          </cell>
          <cell r="F171" t="str">
            <v>P</v>
          </cell>
          <cell r="G171" t="str">
            <v/>
          </cell>
          <cell r="H171" t="str">
            <v/>
          </cell>
          <cell r="I171" t="str">
            <v>Y</v>
          </cell>
          <cell r="K171">
            <v>2548</v>
          </cell>
          <cell r="L171">
            <v>144834</v>
          </cell>
          <cell r="O171">
            <v>3</v>
          </cell>
          <cell r="P171">
            <v>0</v>
          </cell>
          <cell r="Q171">
            <v>0</v>
          </cell>
          <cell r="S171">
            <v>71</v>
          </cell>
          <cell r="T171">
            <v>145</v>
          </cell>
          <cell r="V171">
            <v>216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216</v>
          </cell>
          <cell r="AF171">
            <v>682149.6</v>
          </cell>
          <cell r="AG171">
            <v>0</v>
          </cell>
          <cell r="AH171">
            <v>0</v>
          </cell>
          <cell r="AI171">
            <v>0</v>
          </cell>
          <cell r="AJ171">
            <v>682149.6</v>
          </cell>
          <cell r="AK171">
            <v>16.000000000000004</v>
          </cell>
          <cell r="AL171">
            <v>7520.0000000000018</v>
          </cell>
          <cell r="AM171">
            <v>0</v>
          </cell>
          <cell r="AN171">
            <v>0</v>
          </cell>
          <cell r="AO171">
            <v>7520.0000000000018</v>
          </cell>
          <cell r="AP171">
            <v>19.000000000000011</v>
          </cell>
          <cell r="AQ171">
            <v>11210.000000000005</v>
          </cell>
          <cell r="AR171">
            <v>0</v>
          </cell>
          <cell r="AS171">
            <v>0</v>
          </cell>
          <cell r="AT171">
            <v>11210.000000000005</v>
          </cell>
          <cell r="AU171">
            <v>182.99999999999994</v>
          </cell>
          <cell r="AV171">
            <v>0</v>
          </cell>
          <cell r="AW171">
            <v>19.000000000000011</v>
          </cell>
          <cell r="AX171">
            <v>4180.0000000000027</v>
          </cell>
          <cell r="AY171">
            <v>7.999999999999992</v>
          </cell>
          <cell r="AZ171">
            <v>2159.9999999999977</v>
          </cell>
          <cell r="BA171">
            <v>3.999999999999996</v>
          </cell>
          <cell r="BB171">
            <v>1679.9999999999984</v>
          </cell>
          <cell r="BC171">
            <v>0</v>
          </cell>
          <cell r="BD171">
            <v>0</v>
          </cell>
          <cell r="BE171">
            <v>2.0000000000000004</v>
          </cell>
          <cell r="BF171">
            <v>980.00000000000023</v>
          </cell>
          <cell r="BG171">
            <v>0</v>
          </cell>
          <cell r="BH171">
            <v>0</v>
          </cell>
          <cell r="BI171">
            <v>8999.9999999999982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8999.9999999999982</v>
          </cell>
          <cell r="BZ171">
            <v>27730.000000000007</v>
          </cell>
          <cell r="CA171">
            <v>0</v>
          </cell>
          <cell r="CB171">
            <v>27730.000000000007</v>
          </cell>
          <cell r="CC171">
            <v>52.836821110770167</v>
          </cell>
          <cell r="CD171">
            <v>59705.607855170289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59705.607855170289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4.4689655172413811</v>
          </cell>
          <cell r="CX171">
            <v>2524.9655172413804</v>
          </cell>
          <cell r="CY171">
            <v>0</v>
          </cell>
          <cell r="CZ171">
            <v>0</v>
          </cell>
          <cell r="DA171">
            <v>2524.9655172413804</v>
          </cell>
          <cell r="DB171">
            <v>772110.17337241163</v>
          </cell>
          <cell r="DC171">
            <v>0</v>
          </cell>
          <cell r="DD171">
            <v>772110.17337241163</v>
          </cell>
          <cell r="DE171">
            <v>128617</v>
          </cell>
          <cell r="DF171">
            <v>0</v>
          </cell>
          <cell r="DG171">
            <v>128617</v>
          </cell>
          <cell r="DH171">
            <v>72</v>
          </cell>
          <cell r="DI171">
            <v>0</v>
          </cell>
          <cell r="DJ171">
            <v>0.78800000000000003</v>
          </cell>
          <cell r="DK171">
            <v>0</v>
          </cell>
          <cell r="DL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1.0156360164</v>
          </cell>
          <cell r="DS171">
            <v>14083.784854776679</v>
          </cell>
          <cell r="DT171">
            <v>0</v>
          </cell>
          <cell r="DU171">
            <v>14083.784854776679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3264</v>
          </cell>
          <cell r="EB171">
            <v>3264</v>
          </cell>
          <cell r="EC171">
            <v>0</v>
          </cell>
          <cell r="ED171">
            <v>0</v>
          </cell>
          <cell r="EE171">
            <v>3264</v>
          </cell>
          <cell r="EF171">
            <v>3264</v>
          </cell>
          <cell r="EG171">
            <v>0</v>
          </cell>
          <cell r="EI171">
            <v>0</v>
          </cell>
          <cell r="EJ171">
            <v>0</v>
          </cell>
          <cell r="EK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145964.78485477669</v>
          </cell>
          <cell r="EQ171">
            <v>0</v>
          </cell>
          <cell r="ER171">
            <v>145964.78485477669</v>
          </cell>
          <cell r="ES171">
            <v>918074.95822718833</v>
          </cell>
          <cell r="ET171">
            <v>0</v>
          </cell>
          <cell r="EU171">
            <v>918074.95822718833</v>
          </cell>
          <cell r="EV171">
            <v>914810.95822718833</v>
          </cell>
          <cell r="EW171">
            <v>4235.2359177184644</v>
          </cell>
          <cell r="EX171">
            <v>4265</v>
          </cell>
          <cell r="EY171">
            <v>29.764082281535593</v>
          </cell>
          <cell r="EZ171">
            <v>921240</v>
          </cell>
          <cell r="FA171">
            <v>6429.0417728116736</v>
          </cell>
          <cell r="FB171">
            <v>924504</v>
          </cell>
          <cell r="FC171">
            <v>912975.4201240337</v>
          </cell>
          <cell r="FD171">
            <v>0</v>
          </cell>
          <cell r="FE171">
            <v>924504</v>
          </cell>
        </row>
        <row r="172">
          <cell r="A172">
            <v>2169</v>
          </cell>
          <cell r="B172">
            <v>8812169</v>
          </cell>
          <cell r="E172" t="str">
            <v>Hilltop Junior School</v>
          </cell>
          <cell r="F172" t="str">
            <v>P</v>
          </cell>
          <cell r="G172" t="str">
            <v/>
          </cell>
          <cell r="H172" t="str">
            <v/>
          </cell>
          <cell r="I172" t="str">
            <v>Y</v>
          </cell>
          <cell r="K172">
            <v>2169</v>
          </cell>
          <cell r="L172">
            <v>145421</v>
          </cell>
          <cell r="O172">
            <v>4</v>
          </cell>
          <cell r="P172">
            <v>0</v>
          </cell>
          <cell r="Q172">
            <v>0</v>
          </cell>
          <cell r="S172">
            <v>0</v>
          </cell>
          <cell r="T172">
            <v>335</v>
          </cell>
          <cell r="V172">
            <v>335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335</v>
          </cell>
          <cell r="AF172">
            <v>1057963.5</v>
          </cell>
          <cell r="AG172">
            <v>0</v>
          </cell>
          <cell r="AH172">
            <v>0</v>
          </cell>
          <cell r="AI172">
            <v>0</v>
          </cell>
          <cell r="AJ172">
            <v>1057963.5</v>
          </cell>
          <cell r="AK172">
            <v>44.000000000000149</v>
          </cell>
          <cell r="AL172">
            <v>20680.000000000069</v>
          </cell>
          <cell r="AM172">
            <v>0</v>
          </cell>
          <cell r="AN172">
            <v>0</v>
          </cell>
          <cell r="AO172">
            <v>20680.000000000069</v>
          </cell>
          <cell r="AP172">
            <v>50.999999999999915</v>
          </cell>
          <cell r="AQ172">
            <v>30089.999999999949</v>
          </cell>
          <cell r="AR172">
            <v>0</v>
          </cell>
          <cell r="AS172">
            <v>0</v>
          </cell>
          <cell r="AT172">
            <v>30089.999999999949</v>
          </cell>
          <cell r="AU172">
            <v>274.82035928143722</v>
          </cell>
          <cell r="AV172">
            <v>0</v>
          </cell>
          <cell r="AW172">
            <v>39.11676646706578</v>
          </cell>
          <cell r="AX172">
            <v>8605.688622754471</v>
          </cell>
          <cell r="AY172">
            <v>5.0149700598802323</v>
          </cell>
          <cell r="AZ172">
            <v>1354.0419161676627</v>
          </cell>
          <cell r="BA172">
            <v>3.0089820359281432</v>
          </cell>
          <cell r="BB172">
            <v>1263.7724550898201</v>
          </cell>
          <cell r="BC172">
            <v>1.0029940119760465</v>
          </cell>
          <cell r="BD172">
            <v>461.37724550898139</v>
          </cell>
          <cell r="BE172">
            <v>3.0089820359281432</v>
          </cell>
          <cell r="BF172">
            <v>1474.4011976047902</v>
          </cell>
          <cell r="BG172">
            <v>9.0269461077844184</v>
          </cell>
          <cell r="BH172">
            <v>5777.2455089820278</v>
          </cell>
          <cell r="BI172">
            <v>18936.526946107751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18936.526946107751</v>
          </cell>
          <cell r="BZ172">
            <v>69706.52694610777</v>
          </cell>
          <cell r="CA172">
            <v>0</v>
          </cell>
          <cell r="CB172">
            <v>69706.52694610777</v>
          </cell>
          <cell r="CC172">
            <v>61.272365805168988</v>
          </cell>
          <cell r="CD172">
            <v>69237.773359840954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69237.773359840954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1.9999999999999989</v>
          </cell>
          <cell r="CX172">
            <v>1129.9999999999993</v>
          </cell>
          <cell r="CY172">
            <v>0</v>
          </cell>
          <cell r="CZ172">
            <v>0</v>
          </cell>
          <cell r="DA172">
            <v>1129.9999999999993</v>
          </cell>
          <cell r="DB172">
            <v>1198037.8003059488</v>
          </cell>
          <cell r="DC172">
            <v>0</v>
          </cell>
          <cell r="DD172">
            <v>1198037.8003059488</v>
          </cell>
          <cell r="DE172">
            <v>128617</v>
          </cell>
          <cell r="DF172">
            <v>0</v>
          </cell>
          <cell r="DG172">
            <v>128617</v>
          </cell>
          <cell r="DH172">
            <v>83.75</v>
          </cell>
          <cell r="DI172">
            <v>0</v>
          </cell>
          <cell r="DJ172">
            <v>1.508</v>
          </cell>
          <cell r="DK172">
            <v>0</v>
          </cell>
          <cell r="DL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1.0156360164</v>
          </cell>
          <cell r="DS172">
            <v>20743.596214722551</v>
          </cell>
          <cell r="DT172">
            <v>0</v>
          </cell>
          <cell r="DU172">
            <v>20743.596214722551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4535.6000000000004</v>
          </cell>
          <cell r="EB172">
            <v>4535.6000000000004</v>
          </cell>
          <cell r="EC172">
            <v>0</v>
          </cell>
          <cell r="ED172">
            <v>0</v>
          </cell>
          <cell r="EE172">
            <v>4535.6000000000004</v>
          </cell>
          <cell r="EF172">
            <v>4535.6000000000004</v>
          </cell>
          <cell r="EG172">
            <v>0</v>
          </cell>
          <cell r="EI172">
            <v>0</v>
          </cell>
          <cell r="EJ172">
            <v>0</v>
          </cell>
          <cell r="EK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153896.19621472256</v>
          </cell>
          <cell r="EQ172">
            <v>0</v>
          </cell>
          <cell r="ER172">
            <v>153896.19621472256</v>
          </cell>
          <cell r="ES172">
            <v>1351933.9965206713</v>
          </cell>
          <cell r="ET172">
            <v>0</v>
          </cell>
          <cell r="EU172">
            <v>1351933.9965206713</v>
          </cell>
          <cell r="EV172">
            <v>1347398.3965206714</v>
          </cell>
          <cell r="EW172">
            <v>4022.0847657333475</v>
          </cell>
          <cell r="EX172">
            <v>4265</v>
          </cell>
          <cell r="EY172">
            <v>242.91523426665253</v>
          </cell>
          <cell r="EZ172">
            <v>1428775</v>
          </cell>
          <cell r="FA172">
            <v>81376.603479328565</v>
          </cell>
          <cell r="FB172">
            <v>1433310.5999999999</v>
          </cell>
          <cell r="FC172">
            <v>1409597.4774593855</v>
          </cell>
          <cell r="FD172">
            <v>0</v>
          </cell>
          <cell r="FE172">
            <v>1433310.5999999999</v>
          </cell>
        </row>
        <row r="173">
          <cell r="A173">
            <v>5247</v>
          </cell>
          <cell r="B173">
            <v>8815247</v>
          </cell>
          <cell r="E173" t="str">
            <v>Hockley Primary School</v>
          </cell>
          <cell r="F173" t="str">
            <v>P</v>
          </cell>
          <cell r="G173" t="str">
            <v/>
          </cell>
          <cell r="H173" t="str">
            <v/>
          </cell>
          <cell r="I173" t="str">
            <v>Y</v>
          </cell>
          <cell r="K173">
            <v>5247</v>
          </cell>
          <cell r="L173">
            <v>146181</v>
          </cell>
          <cell r="O173">
            <v>7</v>
          </cell>
          <cell r="P173">
            <v>0</v>
          </cell>
          <cell r="Q173">
            <v>0</v>
          </cell>
          <cell r="S173">
            <v>46</v>
          </cell>
          <cell r="T173">
            <v>294</v>
          </cell>
          <cell r="V173">
            <v>340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340</v>
          </cell>
          <cell r="AF173">
            <v>1073754</v>
          </cell>
          <cell r="AG173">
            <v>0</v>
          </cell>
          <cell r="AH173">
            <v>0</v>
          </cell>
          <cell r="AI173">
            <v>0</v>
          </cell>
          <cell r="AJ173">
            <v>1073754</v>
          </cell>
          <cell r="AK173">
            <v>28.000000000000004</v>
          </cell>
          <cell r="AL173">
            <v>13160.000000000002</v>
          </cell>
          <cell r="AM173">
            <v>0</v>
          </cell>
          <cell r="AN173">
            <v>0</v>
          </cell>
          <cell r="AO173">
            <v>13160.000000000002</v>
          </cell>
          <cell r="AP173">
            <v>28.000000000000004</v>
          </cell>
          <cell r="AQ173">
            <v>16520.000000000004</v>
          </cell>
          <cell r="AR173">
            <v>0</v>
          </cell>
          <cell r="AS173">
            <v>0</v>
          </cell>
          <cell r="AT173">
            <v>16520.000000000004</v>
          </cell>
          <cell r="AU173">
            <v>333.98230088495569</v>
          </cell>
          <cell r="AV173">
            <v>0</v>
          </cell>
          <cell r="AW173">
            <v>0</v>
          </cell>
          <cell r="AX173">
            <v>0</v>
          </cell>
          <cell r="AY173">
            <v>2.0058997050147482</v>
          </cell>
          <cell r="AZ173">
            <v>541.59292035398198</v>
          </cell>
          <cell r="BA173">
            <v>0</v>
          </cell>
          <cell r="BB173">
            <v>0</v>
          </cell>
          <cell r="BC173">
            <v>2.0058997050147482</v>
          </cell>
          <cell r="BD173">
            <v>922.71386430678422</v>
          </cell>
          <cell r="BE173">
            <v>2.0058997050147482</v>
          </cell>
          <cell r="BF173">
            <v>982.89085545722662</v>
          </cell>
          <cell r="BG173">
            <v>0</v>
          </cell>
          <cell r="BH173">
            <v>0</v>
          </cell>
          <cell r="BI173">
            <v>2447.1976401179927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2447.1976401179927</v>
          </cell>
          <cell r="BZ173">
            <v>32127.197640118</v>
          </cell>
          <cell r="CA173">
            <v>0</v>
          </cell>
          <cell r="CB173">
            <v>32127.197640118</v>
          </cell>
          <cell r="CC173">
            <v>68.75</v>
          </cell>
          <cell r="CD173">
            <v>77687.5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77687.5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3.469387755102054</v>
          </cell>
          <cell r="CX173">
            <v>1960.2040816326605</v>
          </cell>
          <cell r="CY173">
            <v>0</v>
          </cell>
          <cell r="CZ173">
            <v>0</v>
          </cell>
          <cell r="DA173">
            <v>1960.2040816326605</v>
          </cell>
          <cell r="DB173">
            <v>1185528.9017217506</v>
          </cell>
          <cell r="DC173">
            <v>0</v>
          </cell>
          <cell r="DD173">
            <v>1185528.9017217506</v>
          </cell>
          <cell r="DE173">
            <v>128617</v>
          </cell>
          <cell r="DF173">
            <v>0</v>
          </cell>
          <cell r="DG173">
            <v>128617</v>
          </cell>
          <cell r="DH173">
            <v>48.571428571428569</v>
          </cell>
          <cell r="DI173">
            <v>0</v>
          </cell>
          <cell r="DJ173">
            <v>1.2210000000000001</v>
          </cell>
          <cell r="DK173">
            <v>0</v>
          </cell>
          <cell r="DL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807.21199999999999</v>
          </cell>
          <cell r="EB173">
            <v>807.21199999999999</v>
          </cell>
          <cell r="EC173">
            <v>0</v>
          </cell>
          <cell r="ED173">
            <v>0</v>
          </cell>
          <cell r="EE173">
            <v>807.21199999999999</v>
          </cell>
          <cell r="EF173">
            <v>807.2120000000001</v>
          </cell>
          <cell r="EG173">
            <v>0</v>
          </cell>
          <cell r="EI173">
            <v>0</v>
          </cell>
          <cell r="EJ173">
            <v>0</v>
          </cell>
          <cell r="EK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129424.212</v>
          </cell>
          <cell r="EQ173">
            <v>0</v>
          </cell>
          <cell r="ER173">
            <v>129424.212</v>
          </cell>
          <cell r="ES173">
            <v>1314953.1137217507</v>
          </cell>
          <cell r="ET173">
            <v>0</v>
          </cell>
          <cell r="EU173">
            <v>1314953.1137217507</v>
          </cell>
          <cell r="EV173">
            <v>1314145.9017217506</v>
          </cell>
          <cell r="EW173">
            <v>3865.1350050639726</v>
          </cell>
          <cell r="EX173">
            <v>4265</v>
          </cell>
          <cell r="EY173">
            <v>399.86499493602741</v>
          </cell>
          <cell r="EZ173">
            <v>1450100</v>
          </cell>
          <cell r="FA173">
            <v>135954.09827824938</v>
          </cell>
          <cell r="FB173">
            <v>1450907.2120000001</v>
          </cell>
          <cell r="FC173">
            <v>1427705.276447929</v>
          </cell>
          <cell r="FD173">
            <v>0</v>
          </cell>
          <cell r="FE173">
            <v>1450907.2120000001</v>
          </cell>
        </row>
        <row r="174">
          <cell r="A174">
            <v>2838</v>
          </cell>
          <cell r="B174">
            <v>8812838</v>
          </cell>
          <cell r="C174">
            <v>1412</v>
          </cell>
          <cell r="D174" t="str">
            <v>RB051412</v>
          </cell>
          <cell r="E174" t="str">
            <v>Hogarth Primary School and Nursery</v>
          </cell>
          <cell r="F174" t="str">
            <v>P</v>
          </cell>
          <cell r="G174" t="str">
            <v>Y</v>
          </cell>
          <cell r="H174">
            <v>10009217</v>
          </cell>
          <cell r="I174" t="str">
            <v/>
          </cell>
          <cell r="K174">
            <v>2838</v>
          </cell>
          <cell r="L174">
            <v>115018</v>
          </cell>
          <cell r="M174">
            <v>25</v>
          </cell>
          <cell r="O174">
            <v>7</v>
          </cell>
          <cell r="P174">
            <v>0</v>
          </cell>
          <cell r="Q174">
            <v>0</v>
          </cell>
          <cell r="S174">
            <v>50.583333333333336</v>
          </cell>
          <cell r="T174">
            <v>219</v>
          </cell>
          <cell r="V174">
            <v>269.58333333333331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269.58333333333331</v>
          </cell>
          <cell r="AF174">
            <v>851371.12499999988</v>
          </cell>
          <cell r="AG174">
            <v>0</v>
          </cell>
          <cell r="AH174">
            <v>0</v>
          </cell>
          <cell r="AI174">
            <v>0</v>
          </cell>
          <cell r="AJ174">
            <v>851371.12499999988</v>
          </cell>
          <cell r="AK174">
            <v>86.68954248366002</v>
          </cell>
          <cell r="AL174">
            <v>40744.08496732021</v>
          </cell>
          <cell r="AM174">
            <v>0</v>
          </cell>
          <cell r="AN174">
            <v>0</v>
          </cell>
          <cell r="AO174">
            <v>40744.08496732021</v>
          </cell>
          <cell r="AP174">
            <v>101.49019607843134</v>
          </cell>
          <cell r="AQ174">
            <v>59879.215686274489</v>
          </cell>
          <cell r="AR174">
            <v>0</v>
          </cell>
          <cell r="AS174">
            <v>0</v>
          </cell>
          <cell r="AT174">
            <v>59879.215686274489</v>
          </cell>
          <cell r="AU174">
            <v>238.68247694334644</v>
          </cell>
          <cell r="AV174">
            <v>0</v>
          </cell>
          <cell r="AW174">
            <v>24.507575757575754</v>
          </cell>
          <cell r="AX174">
            <v>5391.6666666666661</v>
          </cell>
          <cell r="AY174">
            <v>2.1310935441370225</v>
          </cell>
          <cell r="AZ174">
            <v>575.39525691699612</v>
          </cell>
          <cell r="BA174">
            <v>1.0655467720685099</v>
          </cell>
          <cell r="BB174">
            <v>447.52964426877418</v>
          </cell>
          <cell r="BC174">
            <v>2.1310935441370225</v>
          </cell>
          <cell r="BD174">
            <v>980.30303030303037</v>
          </cell>
          <cell r="BE174">
            <v>0</v>
          </cell>
          <cell r="BF174">
            <v>0</v>
          </cell>
          <cell r="BG174">
            <v>1.0655467720685099</v>
          </cell>
          <cell r="BH174">
            <v>681.94993412384633</v>
          </cell>
          <cell r="BI174">
            <v>8076.8445322793123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8076.8445322793123</v>
          </cell>
          <cell r="BZ174">
            <v>108700.145185874</v>
          </cell>
          <cell r="CA174">
            <v>0</v>
          </cell>
          <cell r="CB174">
            <v>108700.145185874</v>
          </cell>
          <cell r="CC174">
            <v>53.014295676429576</v>
          </cell>
          <cell r="CD174">
            <v>59906.154114365418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59906.154114365418</v>
          </cell>
          <cell r="CR174">
            <v>11.311928104575031</v>
          </cell>
          <cell r="CS174">
            <v>10463.533496731903</v>
          </cell>
          <cell r="CT174">
            <v>0</v>
          </cell>
          <cell r="CU174">
            <v>0</v>
          </cell>
          <cell r="CV174">
            <v>10463.533496731903</v>
          </cell>
          <cell r="CW174">
            <v>35.698249619482517</v>
          </cell>
          <cell r="CX174">
            <v>20169.511035007621</v>
          </cell>
          <cell r="CY174">
            <v>0</v>
          </cell>
          <cell r="CZ174">
            <v>0</v>
          </cell>
          <cell r="DA174">
            <v>20169.511035007621</v>
          </cell>
          <cell r="DB174">
            <v>1050610.4688319787</v>
          </cell>
          <cell r="DC174">
            <v>0</v>
          </cell>
          <cell r="DD174">
            <v>1050610.4688319787</v>
          </cell>
          <cell r="DE174">
            <v>128617</v>
          </cell>
          <cell r="DF174">
            <v>0</v>
          </cell>
          <cell r="DG174">
            <v>128617</v>
          </cell>
          <cell r="DH174">
            <v>38.511904761904759</v>
          </cell>
          <cell r="DI174">
            <v>0</v>
          </cell>
          <cell r="DJ174">
            <v>1.35</v>
          </cell>
          <cell r="DK174">
            <v>0</v>
          </cell>
          <cell r="DL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1.0156360164</v>
          </cell>
          <cell r="DS174">
            <v>18438.420041987316</v>
          </cell>
          <cell r="DT174">
            <v>0</v>
          </cell>
          <cell r="DU174">
            <v>18438.420041987316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37376</v>
          </cell>
          <cell r="EB174">
            <v>37960</v>
          </cell>
          <cell r="EC174">
            <v>0</v>
          </cell>
          <cell r="ED174">
            <v>0</v>
          </cell>
          <cell r="EE174">
            <v>37960</v>
          </cell>
          <cell r="EF174">
            <v>37960</v>
          </cell>
          <cell r="EG174">
            <v>0</v>
          </cell>
          <cell r="EI174">
            <v>0</v>
          </cell>
          <cell r="EJ174">
            <v>0</v>
          </cell>
          <cell r="EK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185015.42004198732</v>
          </cell>
          <cell r="EQ174">
            <v>0</v>
          </cell>
          <cell r="ER174">
            <v>185015.42004198732</v>
          </cell>
          <cell r="ES174">
            <v>1235625.8888739659</v>
          </cell>
          <cell r="ET174">
            <v>0</v>
          </cell>
          <cell r="EU174">
            <v>1235625.8888739659</v>
          </cell>
          <cell r="EV174">
            <v>1197665.8888739659</v>
          </cell>
          <cell r="EW174">
            <v>4442.6555383269215</v>
          </cell>
          <cell r="EX174">
            <v>4265</v>
          </cell>
          <cell r="EY174">
            <v>0</v>
          </cell>
          <cell r="EZ174">
            <v>1149772.9166666665</v>
          </cell>
          <cell r="FA174">
            <v>0</v>
          </cell>
          <cell r="FB174">
            <v>1235625.8888739659</v>
          </cell>
          <cell r="FC174">
            <v>1187134.6998741017</v>
          </cell>
          <cell r="FD174">
            <v>0</v>
          </cell>
          <cell r="FE174">
            <v>1235625.8888739659</v>
          </cell>
        </row>
        <row r="175">
          <cell r="A175">
            <v>5216</v>
          </cell>
          <cell r="B175">
            <v>8815216</v>
          </cell>
          <cell r="C175">
            <v>1776</v>
          </cell>
          <cell r="D175" t="str">
            <v>GMPS1776</v>
          </cell>
          <cell r="E175" t="str">
            <v>Holland Haven Primary School</v>
          </cell>
          <cell r="F175" t="str">
            <v>P</v>
          </cell>
          <cell r="G175" t="str">
            <v>Y</v>
          </cell>
          <cell r="H175">
            <v>10009294</v>
          </cell>
          <cell r="I175" t="str">
            <v/>
          </cell>
          <cell r="K175">
            <v>5216</v>
          </cell>
          <cell r="L175">
            <v>115256</v>
          </cell>
          <cell r="O175">
            <v>7</v>
          </cell>
          <cell r="P175">
            <v>0</v>
          </cell>
          <cell r="Q175">
            <v>0</v>
          </cell>
          <cell r="S175">
            <v>60</v>
          </cell>
          <cell r="T175">
            <v>337</v>
          </cell>
          <cell r="V175">
            <v>397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397</v>
          </cell>
          <cell r="AF175">
            <v>1253765.7</v>
          </cell>
          <cell r="AG175">
            <v>0</v>
          </cell>
          <cell r="AH175">
            <v>0</v>
          </cell>
          <cell r="AI175">
            <v>0</v>
          </cell>
          <cell r="AJ175">
            <v>1253765.7</v>
          </cell>
          <cell r="AK175">
            <v>90.000000000000099</v>
          </cell>
          <cell r="AL175">
            <v>42300.000000000044</v>
          </cell>
          <cell r="AM175">
            <v>0</v>
          </cell>
          <cell r="AN175">
            <v>0</v>
          </cell>
          <cell r="AO175">
            <v>42300.000000000044</v>
          </cell>
          <cell r="AP175">
            <v>111.99999999999991</v>
          </cell>
          <cell r="AQ175">
            <v>66079.999999999956</v>
          </cell>
          <cell r="AR175">
            <v>0</v>
          </cell>
          <cell r="AS175">
            <v>0</v>
          </cell>
          <cell r="AT175">
            <v>66079.999999999956</v>
          </cell>
          <cell r="AU175">
            <v>97.999999999999915</v>
          </cell>
          <cell r="AV175">
            <v>0</v>
          </cell>
          <cell r="AW175">
            <v>122.00000000000018</v>
          </cell>
          <cell r="AX175">
            <v>26840.00000000004</v>
          </cell>
          <cell r="AY175">
            <v>0</v>
          </cell>
          <cell r="AZ175">
            <v>0</v>
          </cell>
          <cell r="BA175">
            <v>55.000000000000121</v>
          </cell>
          <cell r="BB175">
            <v>23100.000000000051</v>
          </cell>
          <cell r="BC175">
            <v>85.000000000000142</v>
          </cell>
          <cell r="BD175">
            <v>39100.000000000065</v>
          </cell>
          <cell r="BE175">
            <v>19.999999999999996</v>
          </cell>
          <cell r="BF175">
            <v>9799.9999999999982</v>
          </cell>
          <cell r="BG175">
            <v>16.999999999999993</v>
          </cell>
          <cell r="BH175">
            <v>10879.999999999996</v>
          </cell>
          <cell r="BI175">
            <v>109720.00000000015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109720.00000000015</v>
          </cell>
          <cell r="BZ175">
            <v>218100.00000000015</v>
          </cell>
          <cell r="CA175">
            <v>0</v>
          </cell>
          <cell r="CB175">
            <v>218100.00000000015</v>
          </cell>
          <cell r="CC175">
            <v>107.6830065359477</v>
          </cell>
          <cell r="CD175">
            <v>121681.7973856209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121681.7973856209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3.534124629080118</v>
          </cell>
          <cell r="CX175">
            <v>1996.7804154302667</v>
          </cell>
          <cell r="CY175">
            <v>0</v>
          </cell>
          <cell r="CZ175">
            <v>0</v>
          </cell>
          <cell r="DA175">
            <v>1996.7804154302667</v>
          </cell>
          <cell r="DB175">
            <v>1595544.2778010513</v>
          </cell>
          <cell r="DC175">
            <v>0</v>
          </cell>
          <cell r="DD175">
            <v>1595544.2778010513</v>
          </cell>
          <cell r="DE175">
            <v>128617</v>
          </cell>
          <cell r="DF175">
            <v>0</v>
          </cell>
          <cell r="DG175">
            <v>128617</v>
          </cell>
          <cell r="DH175">
            <v>56.714285714285715</v>
          </cell>
          <cell r="DI175">
            <v>0</v>
          </cell>
          <cell r="DJ175">
            <v>1.1419999999999999</v>
          </cell>
          <cell r="DK175">
            <v>0</v>
          </cell>
          <cell r="DL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1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6955.2</v>
          </cell>
          <cell r="EB175">
            <v>6955.2</v>
          </cell>
          <cell r="EC175">
            <v>0</v>
          </cell>
          <cell r="ED175">
            <v>0</v>
          </cell>
          <cell r="EE175">
            <v>6955.2</v>
          </cell>
          <cell r="EF175">
            <v>6955.2</v>
          </cell>
          <cell r="EG175">
            <v>0</v>
          </cell>
          <cell r="EI175">
            <v>0</v>
          </cell>
          <cell r="EJ175">
            <v>0</v>
          </cell>
          <cell r="EK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135572.20000000001</v>
          </cell>
          <cell r="EQ175">
            <v>0</v>
          </cell>
          <cell r="ER175">
            <v>135572.20000000001</v>
          </cell>
          <cell r="ES175">
            <v>1731116.4778010512</v>
          </cell>
          <cell r="ET175">
            <v>0</v>
          </cell>
          <cell r="EU175">
            <v>1731116.4778010512</v>
          </cell>
          <cell r="EV175">
            <v>1724161.2778010513</v>
          </cell>
          <cell r="EW175">
            <v>4342.9755108338823</v>
          </cell>
          <cell r="EX175">
            <v>4265</v>
          </cell>
          <cell r="EY175">
            <v>0</v>
          </cell>
          <cell r="EZ175">
            <v>1693205</v>
          </cell>
          <cell r="FA175">
            <v>0</v>
          </cell>
          <cell r="FB175">
            <v>1731116.4778010512</v>
          </cell>
          <cell r="FC175">
            <v>1673002.5063619048</v>
          </cell>
          <cell r="FD175">
            <v>0</v>
          </cell>
          <cell r="FE175">
            <v>1731116.4778010512</v>
          </cell>
        </row>
        <row r="176">
          <cell r="A176">
            <v>2183</v>
          </cell>
          <cell r="B176">
            <v>8812183</v>
          </cell>
          <cell r="E176" t="str">
            <v>Holland Park Primary School</v>
          </cell>
          <cell r="F176" t="str">
            <v>P</v>
          </cell>
          <cell r="G176" t="str">
            <v/>
          </cell>
          <cell r="H176" t="str">
            <v/>
          </cell>
          <cell r="I176" t="str">
            <v>Y</v>
          </cell>
          <cell r="K176">
            <v>2183</v>
          </cell>
          <cell r="L176">
            <v>147602</v>
          </cell>
          <cell r="O176">
            <v>7</v>
          </cell>
          <cell r="P176">
            <v>0</v>
          </cell>
          <cell r="Q176">
            <v>0</v>
          </cell>
          <cell r="S176">
            <v>60</v>
          </cell>
          <cell r="T176">
            <v>361</v>
          </cell>
          <cell r="V176">
            <v>421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421</v>
          </cell>
          <cell r="AF176">
            <v>1329560.0999999999</v>
          </cell>
          <cell r="AG176">
            <v>0</v>
          </cell>
          <cell r="AH176">
            <v>0</v>
          </cell>
          <cell r="AI176">
            <v>0</v>
          </cell>
          <cell r="AJ176">
            <v>1329560.0999999999</v>
          </cell>
          <cell r="AK176">
            <v>116.00000000000016</v>
          </cell>
          <cell r="AL176">
            <v>54520.000000000073</v>
          </cell>
          <cell r="AM176">
            <v>0</v>
          </cell>
          <cell r="AN176">
            <v>0</v>
          </cell>
          <cell r="AO176">
            <v>54520.000000000073</v>
          </cell>
          <cell r="AP176">
            <v>124.00000000000011</v>
          </cell>
          <cell r="AQ176">
            <v>73160.000000000073</v>
          </cell>
          <cell r="AR176">
            <v>0</v>
          </cell>
          <cell r="AS176">
            <v>0</v>
          </cell>
          <cell r="AT176">
            <v>73160.000000000073</v>
          </cell>
          <cell r="AU176">
            <v>68.324582338902147</v>
          </cell>
          <cell r="AV176">
            <v>0</v>
          </cell>
          <cell r="AW176">
            <v>42.200477326969029</v>
          </cell>
          <cell r="AX176">
            <v>9284.1050119331867</v>
          </cell>
          <cell r="AY176">
            <v>0</v>
          </cell>
          <cell r="AZ176">
            <v>0</v>
          </cell>
          <cell r="BA176">
            <v>127.6062052505965</v>
          </cell>
          <cell r="BB176">
            <v>53594.606205250529</v>
          </cell>
          <cell r="BC176">
            <v>96.45823389021497</v>
          </cell>
          <cell r="BD176">
            <v>44370.787589498883</v>
          </cell>
          <cell r="BE176">
            <v>33.157517899761352</v>
          </cell>
          <cell r="BF176">
            <v>16247.183770883063</v>
          </cell>
          <cell r="BG176">
            <v>53.252983293556106</v>
          </cell>
          <cell r="BH176">
            <v>34081.909307875911</v>
          </cell>
          <cell r="BI176">
            <v>157578.59188544156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157578.59188544156</v>
          </cell>
          <cell r="BZ176">
            <v>285258.59188544168</v>
          </cell>
          <cell r="CA176">
            <v>0</v>
          </cell>
          <cell r="CB176">
            <v>285258.59188544168</v>
          </cell>
          <cell r="CC176">
            <v>120.11239193083574</v>
          </cell>
          <cell r="CD176">
            <v>135727.00288184438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135727.00288184438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16.326869806094166</v>
          </cell>
          <cell r="CX176">
            <v>9224.6814404432043</v>
          </cell>
          <cell r="CY176">
            <v>0</v>
          </cell>
          <cell r="CZ176">
            <v>0</v>
          </cell>
          <cell r="DA176">
            <v>9224.6814404432043</v>
          </cell>
          <cell r="DB176">
            <v>1759770.3762077291</v>
          </cell>
          <cell r="DC176">
            <v>0</v>
          </cell>
          <cell r="DD176">
            <v>1759770.3762077291</v>
          </cell>
          <cell r="DE176">
            <v>128617</v>
          </cell>
          <cell r="DF176">
            <v>0</v>
          </cell>
          <cell r="DG176">
            <v>128617</v>
          </cell>
          <cell r="DH176">
            <v>60.142857142857146</v>
          </cell>
          <cell r="DI176">
            <v>0</v>
          </cell>
          <cell r="DJ176">
            <v>1.0640000000000001</v>
          </cell>
          <cell r="DK176">
            <v>0</v>
          </cell>
          <cell r="DL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1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5669.5</v>
          </cell>
          <cell r="EB176">
            <v>5669.5</v>
          </cell>
          <cell r="EC176">
            <v>0</v>
          </cell>
          <cell r="ED176">
            <v>0</v>
          </cell>
          <cell r="EE176">
            <v>5669.5</v>
          </cell>
          <cell r="EF176">
            <v>5669.5</v>
          </cell>
          <cell r="EG176">
            <v>0</v>
          </cell>
          <cell r="EI176">
            <v>0</v>
          </cell>
          <cell r="EJ176">
            <v>0</v>
          </cell>
          <cell r="EK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134286.5</v>
          </cell>
          <cell r="EQ176">
            <v>0</v>
          </cell>
          <cell r="ER176">
            <v>134286.5</v>
          </cell>
          <cell r="ES176">
            <v>1894056.8762077291</v>
          </cell>
          <cell r="ET176">
            <v>0</v>
          </cell>
          <cell r="EU176">
            <v>1894056.8762077291</v>
          </cell>
          <cell r="EV176">
            <v>1888387.3762077291</v>
          </cell>
          <cell r="EW176">
            <v>4485.4807035813046</v>
          </cell>
          <cell r="EX176">
            <v>4265</v>
          </cell>
          <cell r="EY176">
            <v>0</v>
          </cell>
          <cell r="EZ176">
            <v>1795565</v>
          </cell>
          <cell r="FA176">
            <v>0</v>
          </cell>
          <cell r="FB176">
            <v>1894056.8762077291</v>
          </cell>
          <cell r="FC176">
            <v>1802175.7412739024</v>
          </cell>
          <cell r="FD176">
            <v>0</v>
          </cell>
          <cell r="FE176">
            <v>1894056.8762077291</v>
          </cell>
        </row>
        <row r="177">
          <cell r="A177">
            <v>2013</v>
          </cell>
          <cell r="B177">
            <v>8812013</v>
          </cell>
          <cell r="C177">
            <v>1417</v>
          </cell>
          <cell r="D177" t="str">
            <v>RB051417</v>
          </cell>
          <cell r="E177" t="str">
            <v>Holly Trees Primary School</v>
          </cell>
          <cell r="F177" t="str">
            <v>P</v>
          </cell>
          <cell r="G177" t="str">
            <v>Y</v>
          </cell>
          <cell r="H177">
            <v>10009303</v>
          </cell>
          <cell r="I177" t="str">
            <v/>
          </cell>
          <cell r="K177">
            <v>2013</v>
          </cell>
          <cell r="L177">
            <v>132142</v>
          </cell>
          <cell r="O177">
            <v>7</v>
          </cell>
          <cell r="P177">
            <v>0</v>
          </cell>
          <cell r="Q177">
            <v>0</v>
          </cell>
          <cell r="S177">
            <v>61</v>
          </cell>
          <cell r="T177">
            <v>353</v>
          </cell>
          <cell r="V177">
            <v>414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414</v>
          </cell>
          <cell r="AF177">
            <v>1307453.3999999999</v>
          </cell>
          <cell r="AG177">
            <v>0</v>
          </cell>
          <cell r="AH177">
            <v>0</v>
          </cell>
          <cell r="AI177">
            <v>0</v>
          </cell>
          <cell r="AJ177">
            <v>1307453.3999999999</v>
          </cell>
          <cell r="AK177">
            <v>89</v>
          </cell>
          <cell r="AL177">
            <v>41830</v>
          </cell>
          <cell r="AM177">
            <v>0</v>
          </cell>
          <cell r="AN177">
            <v>0</v>
          </cell>
          <cell r="AO177">
            <v>41830</v>
          </cell>
          <cell r="AP177">
            <v>93.999999999999858</v>
          </cell>
          <cell r="AQ177">
            <v>55459.999999999913</v>
          </cell>
          <cell r="AR177">
            <v>0</v>
          </cell>
          <cell r="AS177">
            <v>0</v>
          </cell>
          <cell r="AT177">
            <v>55459.999999999913</v>
          </cell>
          <cell r="AU177">
            <v>383.00000000000006</v>
          </cell>
          <cell r="AV177">
            <v>0</v>
          </cell>
          <cell r="AW177">
            <v>29.000000000000014</v>
          </cell>
          <cell r="AX177">
            <v>6380.0000000000027</v>
          </cell>
          <cell r="AY177">
            <v>2.0000000000000022</v>
          </cell>
          <cell r="AZ177">
            <v>540.00000000000057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6920.0000000000036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6920.0000000000036</v>
          </cell>
          <cell r="BZ177">
            <v>104209.99999999991</v>
          </cell>
          <cell r="CA177">
            <v>0</v>
          </cell>
          <cell r="CB177">
            <v>104209.99999999991</v>
          </cell>
          <cell r="CC177">
            <v>67.97014925373135</v>
          </cell>
          <cell r="CD177">
            <v>76806.26865671642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76806.26865671642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39.875354107648725</v>
          </cell>
          <cell r="CX177">
            <v>22529.575070821531</v>
          </cell>
          <cell r="CY177">
            <v>0</v>
          </cell>
          <cell r="CZ177">
            <v>0</v>
          </cell>
          <cell r="DA177">
            <v>22529.575070821531</v>
          </cell>
          <cell r="DB177">
            <v>1510999.2437275378</v>
          </cell>
          <cell r="DC177">
            <v>0</v>
          </cell>
          <cell r="DD177">
            <v>1510999.2437275378</v>
          </cell>
          <cell r="DE177">
            <v>128617</v>
          </cell>
          <cell r="DF177">
            <v>0</v>
          </cell>
          <cell r="DG177">
            <v>128617</v>
          </cell>
          <cell r="DH177">
            <v>59.142857142857146</v>
          </cell>
          <cell r="DI177">
            <v>0</v>
          </cell>
          <cell r="DJ177">
            <v>0.97</v>
          </cell>
          <cell r="DK177">
            <v>0</v>
          </cell>
          <cell r="DL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1.0156360164</v>
          </cell>
          <cell r="DS177">
            <v>25637.066476630192</v>
          </cell>
          <cell r="DT177">
            <v>0</v>
          </cell>
          <cell r="DU177">
            <v>25637.066476630192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45824</v>
          </cell>
          <cell r="EB177">
            <v>46540</v>
          </cell>
          <cell r="EC177">
            <v>0</v>
          </cell>
          <cell r="ED177">
            <v>0</v>
          </cell>
          <cell r="EE177">
            <v>46540</v>
          </cell>
          <cell r="EF177">
            <v>46540</v>
          </cell>
          <cell r="EG177">
            <v>0</v>
          </cell>
          <cell r="EI177">
            <v>0</v>
          </cell>
          <cell r="EJ177">
            <v>0</v>
          </cell>
          <cell r="EK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200794.06647663019</v>
          </cell>
          <cell r="EQ177">
            <v>0</v>
          </cell>
          <cell r="ER177">
            <v>200794.06647663019</v>
          </cell>
          <cell r="ES177">
            <v>1711793.3102041681</v>
          </cell>
          <cell r="ET177">
            <v>0</v>
          </cell>
          <cell r="EU177">
            <v>1711793.3102041681</v>
          </cell>
          <cell r="EV177">
            <v>1665253.3102041681</v>
          </cell>
          <cell r="EW177">
            <v>4022.350990831324</v>
          </cell>
          <cell r="EX177">
            <v>4265</v>
          </cell>
          <cell r="EY177">
            <v>242.649009168676</v>
          </cell>
          <cell r="EZ177">
            <v>1765710</v>
          </cell>
          <cell r="FA177">
            <v>100456.68979583192</v>
          </cell>
          <cell r="FB177">
            <v>1812250</v>
          </cell>
          <cell r="FC177">
            <v>1787548.200354968</v>
          </cell>
          <cell r="FD177">
            <v>0</v>
          </cell>
          <cell r="FE177">
            <v>1812250</v>
          </cell>
        </row>
        <row r="178">
          <cell r="A178">
            <v>2521</v>
          </cell>
          <cell r="B178">
            <v>8812521</v>
          </cell>
          <cell r="C178">
            <v>3788</v>
          </cell>
          <cell r="D178" t="str">
            <v>RB053788</v>
          </cell>
          <cell r="E178" t="str">
            <v>Holt Farm Infant School</v>
          </cell>
          <cell r="F178" t="str">
            <v>P</v>
          </cell>
          <cell r="G178" t="str">
            <v>Y</v>
          </cell>
          <cell r="H178">
            <v>10041414</v>
          </cell>
          <cell r="I178" t="str">
            <v/>
          </cell>
          <cell r="K178">
            <v>2521</v>
          </cell>
          <cell r="L178">
            <v>114879</v>
          </cell>
          <cell r="O178">
            <v>3</v>
          </cell>
          <cell r="P178">
            <v>0</v>
          </cell>
          <cell r="Q178">
            <v>0</v>
          </cell>
          <cell r="S178">
            <v>63</v>
          </cell>
          <cell r="T178">
            <v>133</v>
          </cell>
          <cell r="V178">
            <v>196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196</v>
          </cell>
          <cell r="AF178">
            <v>618987.6</v>
          </cell>
          <cell r="AG178">
            <v>0</v>
          </cell>
          <cell r="AH178">
            <v>0</v>
          </cell>
          <cell r="AI178">
            <v>0</v>
          </cell>
          <cell r="AJ178">
            <v>618987.6</v>
          </cell>
          <cell r="AK178">
            <v>41.999999999999943</v>
          </cell>
          <cell r="AL178">
            <v>19739.999999999975</v>
          </cell>
          <cell r="AM178">
            <v>0</v>
          </cell>
          <cell r="AN178">
            <v>0</v>
          </cell>
          <cell r="AO178">
            <v>19739.999999999975</v>
          </cell>
          <cell r="AP178">
            <v>41.999999999999943</v>
          </cell>
          <cell r="AQ178">
            <v>24779.999999999967</v>
          </cell>
          <cell r="AR178">
            <v>0</v>
          </cell>
          <cell r="AS178">
            <v>0</v>
          </cell>
          <cell r="AT178">
            <v>24779.999999999967</v>
          </cell>
          <cell r="AU178">
            <v>147.75384615384618</v>
          </cell>
          <cell r="AV178">
            <v>0</v>
          </cell>
          <cell r="AW178">
            <v>1.0051282051282056</v>
          </cell>
          <cell r="AX178">
            <v>221.12820512820522</v>
          </cell>
          <cell r="AY178">
            <v>16.082051282051292</v>
          </cell>
          <cell r="AZ178">
            <v>4342.1538461538494</v>
          </cell>
          <cell r="BA178">
            <v>7.0358974358974367</v>
          </cell>
          <cell r="BB178">
            <v>2955.0769230769233</v>
          </cell>
          <cell r="BC178">
            <v>2.0102564102564187</v>
          </cell>
          <cell r="BD178">
            <v>924.71794871795259</v>
          </cell>
          <cell r="BE178">
            <v>21.107692307692368</v>
          </cell>
          <cell r="BF178">
            <v>10342.76923076926</v>
          </cell>
          <cell r="BG178">
            <v>1.0051282051282056</v>
          </cell>
          <cell r="BH178">
            <v>643.2820512820515</v>
          </cell>
          <cell r="BI178">
            <v>19429.128205128243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19429.128205128243</v>
          </cell>
          <cell r="BZ178">
            <v>63949.128205128189</v>
          </cell>
          <cell r="CA178">
            <v>0</v>
          </cell>
          <cell r="CB178">
            <v>63949.128205128189</v>
          </cell>
          <cell r="CC178">
            <v>47.944522859772931</v>
          </cell>
          <cell r="CD178">
            <v>54177.310831543415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54177.310831543415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5.8947368421052611</v>
          </cell>
          <cell r="CX178">
            <v>3330.5263157894724</v>
          </cell>
          <cell r="CY178">
            <v>0</v>
          </cell>
          <cell r="CZ178">
            <v>0</v>
          </cell>
          <cell r="DA178">
            <v>3330.5263157894724</v>
          </cell>
          <cell r="DB178">
            <v>740444.56535246107</v>
          </cell>
          <cell r="DC178">
            <v>0</v>
          </cell>
          <cell r="DD178">
            <v>740444.56535246107</v>
          </cell>
          <cell r="DE178">
            <v>128617</v>
          </cell>
          <cell r="DF178">
            <v>0</v>
          </cell>
          <cell r="DG178">
            <v>128617</v>
          </cell>
          <cell r="DH178">
            <v>65.333333333333329</v>
          </cell>
          <cell r="DI178">
            <v>0</v>
          </cell>
          <cell r="DJ178">
            <v>1.03</v>
          </cell>
          <cell r="DK178">
            <v>0</v>
          </cell>
          <cell r="DL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1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22954</v>
          </cell>
          <cell r="EB178">
            <v>23322</v>
          </cell>
          <cell r="EC178">
            <v>0</v>
          </cell>
          <cell r="ED178">
            <v>0</v>
          </cell>
          <cell r="EE178">
            <v>23322</v>
          </cell>
          <cell r="EF178">
            <v>23322</v>
          </cell>
          <cell r="EG178">
            <v>0</v>
          </cell>
          <cell r="EI178">
            <v>0</v>
          </cell>
          <cell r="EJ178">
            <v>0</v>
          </cell>
          <cell r="EK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151939</v>
          </cell>
          <cell r="EQ178">
            <v>0</v>
          </cell>
          <cell r="ER178">
            <v>151939</v>
          </cell>
          <cell r="ES178">
            <v>892383.56535246107</v>
          </cell>
          <cell r="ET178">
            <v>0</v>
          </cell>
          <cell r="EU178">
            <v>892383.56535246107</v>
          </cell>
          <cell r="EV178">
            <v>869061.56535246107</v>
          </cell>
          <cell r="EW178">
            <v>4433.9875783288826</v>
          </cell>
          <cell r="EX178">
            <v>4265</v>
          </cell>
          <cell r="EY178">
            <v>0</v>
          </cell>
          <cell r="EZ178">
            <v>835940</v>
          </cell>
          <cell r="FA178">
            <v>0</v>
          </cell>
          <cell r="FB178">
            <v>892383.56535246107</v>
          </cell>
          <cell r="FC178">
            <v>877292.45652508608</v>
          </cell>
          <cell r="FD178">
            <v>0</v>
          </cell>
          <cell r="FE178">
            <v>892383.56535246107</v>
          </cell>
        </row>
        <row r="179">
          <cell r="A179">
            <v>2108</v>
          </cell>
          <cell r="B179">
            <v>8812108</v>
          </cell>
          <cell r="E179" t="str">
            <v>Holt Farm Junior School</v>
          </cell>
          <cell r="F179" t="str">
            <v>P</v>
          </cell>
          <cell r="G179" t="str">
            <v/>
          </cell>
          <cell r="H179" t="str">
            <v/>
          </cell>
          <cell r="I179" t="str">
            <v>Y</v>
          </cell>
          <cell r="K179">
            <v>2108</v>
          </cell>
          <cell r="L179">
            <v>141170</v>
          </cell>
          <cell r="O179">
            <v>4</v>
          </cell>
          <cell r="P179">
            <v>0</v>
          </cell>
          <cell r="Q179">
            <v>0</v>
          </cell>
          <cell r="S179">
            <v>0</v>
          </cell>
          <cell r="T179">
            <v>309</v>
          </cell>
          <cell r="V179">
            <v>309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309</v>
          </cell>
          <cell r="AF179">
            <v>975852.9</v>
          </cell>
          <cell r="AG179">
            <v>0</v>
          </cell>
          <cell r="AH179">
            <v>0</v>
          </cell>
          <cell r="AI179">
            <v>0</v>
          </cell>
          <cell r="AJ179">
            <v>975852.9</v>
          </cell>
          <cell r="AK179">
            <v>79</v>
          </cell>
          <cell r="AL179">
            <v>37130</v>
          </cell>
          <cell r="AM179">
            <v>0</v>
          </cell>
          <cell r="AN179">
            <v>0</v>
          </cell>
          <cell r="AO179">
            <v>37130</v>
          </cell>
          <cell r="AP179">
            <v>82.999999999999943</v>
          </cell>
          <cell r="AQ179">
            <v>48969.999999999964</v>
          </cell>
          <cell r="AR179">
            <v>0</v>
          </cell>
          <cell r="AS179">
            <v>0</v>
          </cell>
          <cell r="AT179">
            <v>48969.999999999964</v>
          </cell>
          <cell r="AU179">
            <v>229.99999999999997</v>
          </cell>
          <cell r="AV179">
            <v>0</v>
          </cell>
          <cell r="AW179">
            <v>0</v>
          </cell>
          <cell r="AX179">
            <v>0</v>
          </cell>
          <cell r="AY179">
            <v>28.999999999999986</v>
          </cell>
          <cell r="AZ179">
            <v>7829.9999999999964</v>
          </cell>
          <cell r="BA179">
            <v>8.0000000000000142</v>
          </cell>
          <cell r="BB179">
            <v>3360.0000000000059</v>
          </cell>
          <cell r="BC179">
            <v>1.9999999999999991</v>
          </cell>
          <cell r="BD179">
            <v>919.99999999999955</v>
          </cell>
          <cell r="BE179">
            <v>37.99999999999995</v>
          </cell>
          <cell r="BF179">
            <v>18619.999999999975</v>
          </cell>
          <cell r="BG179">
            <v>1.9999999999999991</v>
          </cell>
          <cell r="BH179">
            <v>1279.9999999999995</v>
          </cell>
          <cell r="BI179">
            <v>32009.999999999978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32009.999999999978</v>
          </cell>
          <cell r="BZ179">
            <v>118109.99999999994</v>
          </cell>
          <cell r="CA179">
            <v>0</v>
          </cell>
          <cell r="CB179">
            <v>118109.99999999994</v>
          </cell>
          <cell r="CC179">
            <v>65.122580645161293</v>
          </cell>
          <cell r="CD179">
            <v>73588.516129032258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73588.516129032258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1.9999999999999991</v>
          </cell>
          <cell r="CX179">
            <v>1129.9999999999995</v>
          </cell>
          <cell r="CY179">
            <v>0</v>
          </cell>
          <cell r="CZ179">
            <v>0</v>
          </cell>
          <cell r="DA179">
            <v>1129.9999999999995</v>
          </cell>
          <cell r="DB179">
            <v>1168681.4161290321</v>
          </cell>
          <cell r="DC179">
            <v>0</v>
          </cell>
          <cell r="DD179">
            <v>1168681.4161290321</v>
          </cell>
          <cell r="DE179">
            <v>128617</v>
          </cell>
          <cell r="DF179">
            <v>0</v>
          </cell>
          <cell r="DG179">
            <v>128617</v>
          </cell>
          <cell r="DH179">
            <v>77.25</v>
          </cell>
          <cell r="DI179">
            <v>0</v>
          </cell>
          <cell r="DJ179">
            <v>1.032</v>
          </cell>
          <cell r="DK179">
            <v>0</v>
          </cell>
          <cell r="DL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1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4165.8500000000004</v>
          </cell>
          <cell r="EB179">
            <v>4165.8500000000004</v>
          </cell>
          <cell r="EC179">
            <v>0</v>
          </cell>
          <cell r="ED179">
            <v>0</v>
          </cell>
          <cell r="EE179">
            <v>4165.8500000000004</v>
          </cell>
          <cell r="EF179">
            <v>4165.8500000000004</v>
          </cell>
          <cell r="EG179">
            <v>0</v>
          </cell>
          <cell r="EI179">
            <v>0</v>
          </cell>
          <cell r="EJ179">
            <v>0</v>
          </cell>
          <cell r="EK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132782.85</v>
          </cell>
          <cell r="EQ179">
            <v>0</v>
          </cell>
          <cell r="ER179">
            <v>132782.85</v>
          </cell>
          <cell r="ES179">
            <v>1301464.2661290322</v>
          </cell>
          <cell r="ET179">
            <v>0</v>
          </cell>
          <cell r="EU179">
            <v>1301464.2661290322</v>
          </cell>
          <cell r="EV179">
            <v>1297298.4161290321</v>
          </cell>
          <cell r="EW179">
            <v>4198.3767512266413</v>
          </cell>
          <cell r="EX179">
            <v>4265</v>
          </cell>
          <cell r="EY179">
            <v>66.623248773358682</v>
          </cell>
          <cell r="EZ179">
            <v>1317885</v>
          </cell>
          <cell r="FA179">
            <v>20586.58387096785</v>
          </cell>
          <cell r="FB179">
            <v>1322050.8500000001</v>
          </cell>
          <cell r="FC179">
            <v>1295923.9018074325</v>
          </cell>
          <cell r="FD179">
            <v>0</v>
          </cell>
          <cell r="FE179">
            <v>1322050.8500000001</v>
          </cell>
        </row>
        <row r="180">
          <cell r="A180">
            <v>5278</v>
          </cell>
          <cell r="B180">
            <v>8815278</v>
          </cell>
          <cell r="E180" t="str">
            <v>Holy Cross Catholic Primary School, Harlow</v>
          </cell>
          <cell r="F180" t="str">
            <v>P</v>
          </cell>
          <cell r="G180" t="str">
            <v/>
          </cell>
          <cell r="H180" t="str">
            <v/>
          </cell>
          <cell r="I180" t="str">
            <v>Y</v>
          </cell>
          <cell r="K180">
            <v>5278</v>
          </cell>
          <cell r="L180">
            <v>136967</v>
          </cell>
          <cell r="O180">
            <v>7</v>
          </cell>
          <cell r="P180">
            <v>0</v>
          </cell>
          <cell r="Q180">
            <v>0</v>
          </cell>
          <cell r="S180">
            <v>54</v>
          </cell>
          <cell r="T180">
            <v>367</v>
          </cell>
          <cell r="V180">
            <v>421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421</v>
          </cell>
          <cell r="AF180">
            <v>1329560.0999999999</v>
          </cell>
          <cell r="AG180">
            <v>0</v>
          </cell>
          <cell r="AH180">
            <v>0</v>
          </cell>
          <cell r="AI180">
            <v>0</v>
          </cell>
          <cell r="AJ180">
            <v>1329560.0999999999</v>
          </cell>
          <cell r="AK180">
            <v>74.999999999999972</v>
          </cell>
          <cell r="AL180">
            <v>35249.999999999985</v>
          </cell>
          <cell r="AM180">
            <v>0</v>
          </cell>
          <cell r="AN180">
            <v>0</v>
          </cell>
          <cell r="AO180">
            <v>35249.999999999985</v>
          </cell>
          <cell r="AP180">
            <v>77.999999999999957</v>
          </cell>
          <cell r="AQ180">
            <v>46019.999999999978</v>
          </cell>
          <cell r="AR180">
            <v>0</v>
          </cell>
          <cell r="AS180">
            <v>0</v>
          </cell>
          <cell r="AT180">
            <v>46019.999999999978</v>
          </cell>
          <cell r="AU180">
            <v>148.7668269230771</v>
          </cell>
          <cell r="AV180">
            <v>0</v>
          </cell>
          <cell r="AW180">
            <v>82.98557692307709</v>
          </cell>
          <cell r="AX180">
            <v>18256.826923076958</v>
          </cell>
          <cell r="AY180">
            <v>151.80288461538458</v>
          </cell>
          <cell r="AZ180">
            <v>40986.778846153837</v>
          </cell>
          <cell r="BA180">
            <v>36.432692307692292</v>
          </cell>
          <cell r="BB180">
            <v>15301.730769230762</v>
          </cell>
          <cell r="BC180">
            <v>1.0120192307692293</v>
          </cell>
          <cell r="BD180">
            <v>465.52884615384545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75010.865384615405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75010.865384615405</v>
          </cell>
          <cell r="BZ180">
            <v>156280.86538461538</v>
          </cell>
          <cell r="CA180">
            <v>0</v>
          </cell>
          <cell r="CB180">
            <v>156280.86538461538</v>
          </cell>
          <cell r="CC180">
            <v>112.74643874643876</v>
          </cell>
          <cell r="CD180">
            <v>127403.47578347579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127403.47578347579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90.712707182320656</v>
          </cell>
          <cell r="CX180">
            <v>51252.679558011172</v>
          </cell>
          <cell r="CY180">
            <v>0</v>
          </cell>
          <cell r="CZ180">
            <v>0</v>
          </cell>
          <cell r="DA180">
            <v>51252.679558011172</v>
          </cell>
          <cell r="DB180">
            <v>1664497.1207261025</v>
          </cell>
          <cell r="DC180">
            <v>0</v>
          </cell>
          <cell r="DD180">
            <v>1664497.1207261025</v>
          </cell>
          <cell r="DE180">
            <v>128617</v>
          </cell>
          <cell r="DF180">
            <v>0</v>
          </cell>
          <cell r="DG180">
            <v>128617</v>
          </cell>
          <cell r="DH180">
            <v>60.142857142857146</v>
          </cell>
          <cell r="DI180">
            <v>0</v>
          </cell>
          <cell r="DJ180">
            <v>0.38700000000000001</v>
          </cell>
          <cell r="DK180">
            <v>0</v>
          </cell>
          <cell r="DL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1.0156360164</v>
          </cell>
          <cell r="DS180">
            <v>28037.161798744932</v>
          </cell>
          <cell r="DT180">
            <v>0</v>
          </cell>
          <cell r="DU180">
            <v>28037.161798744932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3072</v>
          </cell>
          <cell r="EB180">
            <v>3072</v>
          </cell>
          <cell r="EC180">
            <v>0</v>
          </cell>
          <cell r="ED180">
            <v>0</v>
          </cell>
          <cell r="EE180">
            <v>3072</v>
          </cell>
          <cell r="EF180">
            <v>3072</v>
          </cell>
          <cell r="EG180">
            <v>0</v>
          </cell>
          <cell r="EI180">
            <v>0</v>
          </cell>
          <cell r="EJ180">
            <v>0</v>
          </cell>
          <cell r="EK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159726.16179874493</v>
          </cell>
          <cell r="EQ180">
            <v>0</v>
          </cell>
          <cell r="ER180">
            <v>159726.16179874493</v>
          </cell>
          <cell r="ES180">
            <v>1824223.2825248474</v>
          </cell>
          <cell r="ET180">
            <v>0</v>
          </cell>
          <cell r="EU180">
            <v>1824223.2825248474</v>
          </cell>
          <cell r="EV180">
            <v>1821151.2825248474</v>
          </cell>
          <cell r="EW180">
            <v>4325.7750178737469</v>
          </cell>
          <cell r="EX180">
            <v>4265</v>
          </cell>
          <cell r="EY180">
            <v>0</v>
          </cell>
          <cell r="EZ180">
            <v>1795565</v>
          </cell>
          <cell r="FA180">
            <v>0</v>
          </cell>
          <cell r="FB180">
            <v>1824223.2825248474</v>
          </cell>
          <cell r="FC180">
            <v>1784993.3973656849</v>
          </cell>
          <cell r="FD180">
            <v>0</v>
          </cell>
          <cell r="FE180">
            <v>1824223.2825248474</v>
          </cell>
        </row>
        <row r="181">
          <cell r="A181">
            <v>3441</v>
          </cell>
          <cell r="B181">
            <v>8813441</v>
          </cell>
          <cell r="E181" t="str">
            <v>Holy Family Catholic Primary School</v>
          </cell>
          <cell r="F181" t="str">
            <v>P</v>
          </cell>
          <cell r="G181" t="str">
            <v/>
          </cell>
          <cell r="H181" t="str">
            <v/>
          </cell>
          <cell r="I181" t="str">
            <v>Y</v>
          </cell>
          <cell r="K181">
            <v>3441</v>
          </cell>
          <cell r="L181">
            <v>145995</v>
          </cell>
          <cell r="O181">
            <v>7</v>
          </cell>
          <cell r="P181">
            <v>0</v>
          </cell>
          <cell r="Q181">
            <v>0</v>
          </cell>
          <cell r="S181">
            <v>21</v>
          </cell>
          <cell r="T181">
            <v>160</v>
          </cell>
          <cell r="V181">
            <v>181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181</v>
          </cell>
          <cell r="AF181">
            <v>571616.1</v>
          </cell>
          <cell r="AG181">
            <v>0</v>
          </cell>
          <cell r="AH181">
            <v>0</v>
          </cell>
          <cell r="AI181">
            <v>0</v>
          </cell>
          <cell r="AJ181">
            <v>571616.1</v>
          </cell>
          <cell r="AK181">
            <v>31.999999999999957</v>
          </cell>
          <cell r="AL181">
            <v>15039.99999999998</v>
          </cell>
          <cell r="AM181">
            <v>0</v>
          </cell>
          <cell r="AN181">
            <v>0</v>
          </cell>
          <cell r="AO181">
            <v>15039.99999999998</v>
          </cell>
          <cell r="AP181">
            <v>33.999999999999943</v>
          </cell>
          <cell r="AQ181">
            <v>20059.999999999967</v>
          </cell>
          <cell r="AR181">
            <v>0</v>
          </cell>
          <cell r="AS181">
            <v>0</v>
          </cell>
          <cell r="AT181">
            <v>20059.999999999967</v>
          </cell>
          <cell r="AU181">
            <v>129.87005649717509</v>
          </cell>
          <cell r="AV181">
            <v>0</v>
          </cell>
          <cell r="AW181">
            <v>38.858757062146864</v>
          </cell>
          <cell r="AX181">
            <v>8548.9265536723105</v>
          </cell>
          <cell r="AY181">
            <v>5.1129943502824915</v>
          </cell>
          <cell r="AZ181">
            <v>1380.5084745762726</v>
          </cell>
          <cell r="BA181">
            <v>3.0677966101694945</v>
          </cell>
          <cell r="BB181">
            <v>1288.4745762711877</v>
          </cell>
          <cell r="BC181">
            <v>2.0451977401129966</v>
          </cell>
          <cell r="BD181">
            <v>940.79096045197844</v>
          </cell>
          <cell r="BE181">
            <v>0</v>
          </cell>
          <cell r="BF181">
            <v>0</v>
          </cell>
          <cell r="BG181">
            <v>2.0451977401129966</v>
          </cell>
          <cell r="BH181">
            <v>1308.9265536723178</v>
          </cell>
          <cell r="BI181">
            <v>13467.627118644068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13467.627118644068</v>
          </cell>
          <cell r="BZ181">
            <v>48567.627118644014</v>
          </cell>
          <cell r="CA181">
            <v>0</v>
          </cell>
          <cell r="CB181">
            <v>48567.627118644014</v>
          </cell>
          <cell r="CC181">
            <v>38.785714285714285</v>
          </cell>
          <cell r="CD181">
            <v>43827.857142857145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43827.857142857145</v>
          </cell>
          <cell r="CR181">
            <v>9.1400000000000432</v>
          </cell>
          <cell r="CS181">
            <v>8454.50000000004</v>
          </cell>
          <cell r="CT181">
            <v>0</v>
          </cell>
          <cell r="CU181">
            <v>0</v>
          </cell>
          <cell r="CV181">
            <v>8454.50000000004</v>
          </cell>
          <cell r="CW181">
            <v>3.4150943396226441</v>
          </cell>
          <cell r="CX181">
            <v>1929.528301886794</v>
          </cell>
          <cell r="CY181">
            <v>0</v>
          </cell>
          <cell r="CZ181">
            <v>0</v>
          </cell>
          <cell r="DA181">
            <v>1929.528301886794</v>
          </cell>
          <cell r="DB181">
            <v>674395.61256338796</v>
          </cell>
          <cell r="DC181">
            <v>0</v>
          </cell>
          <cell r="DD181">
            <v>674395.61256338796</v>
          </cell>
          <cell r="DE181">
            <v>128617</v>
          </cell>
          <cell r="DF181">
            <v>0</v>
          </cell>
          <cell r="DG181">
            <v>128617</v>
          </cell>
          <cell r="DH181">
            <v>25.857142857142858</v>
          </cell>
          <cell r="DI181">
            <v>0</v>
          </cell>
          <cell r="DJ181">
            <v>0.42599999999999999</v>
          </cell>
          <cell r="DK181">
            <v>0</v>
          </cell>
          <cell r="DL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627.21600000000001</v>
          </cell>
          <cell r="EB181">
            <v>627.21600000000001</v>
          </cell>
          <cell r="EC181">
            <v>0</v>
          </cell>
          <cell r="ED181">
            <v>0</v>
          </cell>
          <cell r="EE181">
            <v>627.21600000000001</v>
          </cell>
          <cell r="EF181">
            <v>627.21600000000001</v>
          </cell>
          <cell r="EG181">
            <v>0</v>
          </cell>
          <cell r="EI181">
            <v>0</v>
          </cell>
          <cell r="EJ181">
            <v>0</v>
          </cell>
          <cell r="EK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129244.216</v>
          </cell>
          <cell r="EQ181">
            <v>0</v>
          </cell>
          <cell r="ER181">
            <v>129244.216</v>
          </cell>
          <cell r="ES181">
            <v>803639.82856338797</v>
          </cell>
          <cell r="ET181">
            <v>0</v>
          </cell>
          <cell r="EU181">
            <v>803639.82856338797</v>
          </cell>
          <cell r="EV181">
            <v>803012.61256338796</v>
          </cell>
          <cell r="EW181">
            <v>4436.5337710684416</v>
          </cell>
          <cell r="EX181">
            <v>4265</v>
          </cell>
          <cell r="EY181">
            <v>0</v>
          </cell>
          <cell r="EZ181">
            <v>771965</v>
          </cell>
          <cell r="FA181">
            <v>0</v>
          </cell>
          <cell r="FB181">
            <v>803639.82856338797</v>
          </cell>
          <cell r="FC181">
            <v>790983.28956889838</v>
          </cell>
          <cell r="FD181">
            <v>0</v>
          </cell>
          <cell r="FE181">
            <v>803639.82856338797</v>
          </cell>
        </row>
        <row r="182">
          <cell r="A182">
            <v>3813</v>
          </cell>
          <cell r="B182">
            <v>8813813</v>
          </cell>
          <cell r="E182" t="str">
            <v>Holy Family Catholic Primary School</v>
          </cell>
          <cell r="F182" t="str">
            <v>P</v>
          </cell>
          <cell r="G182" t="str">
            <v/>
          </cell>
          <cell r="H182">
            <v>10009380</v>
          </cell>
          <cell r="I182" t="str">
            <v>Y</v>
          </cell>
          <cell r="K182">
            <v>3813</v>
          </cell>
          <cell r="L182">
            <v>148111</v>
          </cell>
          <cell r="O182">
            <v>7</v>
          </cell>
          <cell r="P182">
            <v>0</v>
          </cell>
          <cell r="Q182">
            <v>0</v>
          </cell>
          <cell r="S182">
            <v>30</v>
          </cell>
          <cell r="T182">
            <v>177</v>
          </cell>
          <cell r="V182">
            <v>207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207</v>
          </cell>
          <cell r="AF182">
            <v>653726.69999999995</v>
          </cell>
          <cell r="AG182">
            <v>0</v>
          </cell>
          <cell r="AH182">
            <v>0</v>
          </cell>
          <cell r="AI182">
            <v>0</v>
          </cell>
          <cell r="AJ182">
            <v>653726.69999999995</v>
          </cell>
          <cell r="AK182">
            <v>27.000000000000075</v>
          </cell>
          <cell r="AL182">
            <v>12690.000000000035</v>
          </cell>
          <cell r="AM182">
            <v>0</v>
          </cell>
          <cell r="AN182">
            <v>0</v>
          </cell>
          <cell r="AO182">
            <v>12690.000000000035</v>
          </cell>
          <cell r="AP182">
            <v>32.999999999999908</v>
          </cell>
          <cell r="AQ182">
            <v>19469.999999999945</v>
          </cell>
          <cell r="AR182">
            <v>0</v>
          </cell>
          <cell r="AS182">
            <v>0</v>
          </cell>
          <cell r="AT182">
            <v>19469.999999999945</v>
          </cell>
          <cell r="AU182">
            <v>149.72330097087371</v>
          </cell>
          <cell r="AV182">
            <v>0</v>
          </cell>
          <cell r="AW182">
            <v>23.111650485436851</v>
          </cell>
          <cell r="AX182">
            <v>5084.5631067961076</v>
          </cell>
          <cell r="AY182">
            <v>32.155339805825307</v>
          </cell>
          <cell r="AZ182">
            <v>8681.9417475728333</v>
          </cell>
          <cell r="BA182">
            <v>0</v>
          </cell>
          <cell r="BB182">
            <v>0</v>
          </cell>
          <cell r="BC182">
            <v>2.0097087378640777</v>
          </cell>
          <cell r="BD182">
            <v>924.46601941747576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14690.970873786417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14690.970873786417</v>
          </cell>
          <cell r="BZ182">
            <v>46850.970873786398</v>
          </cell>
          <cell r="CA182">
            <v>0</v>
          </cell>
          <cell r="CB182">
            <v>46850.970873786398</v>
          </cell>
          <cell r="CC182">
            <v>47.045454545454547</v>
          </cell>
          <cell r="CD182">
            <v>53161.36363636364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53161.36363636364</v>
          </cell>
          <cell r="CR182">
            <v>7.58</v>
          </cell>
          <cell r="CS182">
            <v>7011.5</v>
          </cell>
          <cell r="CT182">
            <v>0</v>
          </cell>
          <cell r="CU182">
            <v>0</v>
          </cell>
          <cell r="CV182">
            <v>7011.5</v>
          </cell>
          <cell r="CW182">
            <v>15.203389830508469</v>
          </cell>
          <cell r="CX182">
            <v>8589.9152542372849</v>
          </cell>
          <cell r="CY182">
            <v>0</v>
          </cell>
          <cell r="CZ182">
            <v>0</v>
          </cell>
          <cell r="DA182">
            <v>8589.9152542372849</v>
          </cell>
          <cell r="DB182">
            <v>769340.44976438722</v>
          </cell>
          <cell r="DC182">
            <v>0</v>
          </cell>
          <cell r="DD182">
            <v>769340.44976438722</v>
          </cell>
          <cell r="DE182">
            <v>128617</v>
          </cell>
          <cell r="DF182">
            <v>0</v>
          </cell>
          <cell r="DG182">
            <v>128617</v>
          </cell>
          <cell r="DH182">
            <v>29.571428571428573</v>
          </cell>
          <cell r="DI182">
            <v>0</v>
          </cell>
          <cell r="DJ182">
            <v>0.66900000000000004</v>
          </cell>
          <cell r="DK182">
            <v>0</v>
          </cell>
          <cell r="DL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1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4531.2</v>
          </cell>
          <cell r="EB182">
            <v>6183.7</v>
          </cell>
          <cell r="EC182">
            <v>0</v>
          </cell>
          <cell r="ED182">
            <v>0</v>
          </cell>
          <cell r="EE182">
            <v>6183.7</v>
          </cell>
          <cell r="EF182">
            <v>6183.7</v>
          </cell>
          <cell r="EG182">
            <v>0</v>
          </cell>
          <cell r="EI182">
            <v>0</v>
          </cell>
          <cell r="EJ182">
            <v>0</v>
          </cell>
          <cell r="EK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134800.70000000001</v>
          </cell>
          <cell r="EQ182">
            <v>0</v>
          </cell>
          <cell r="ER182">
            <v>134800.70000000001</v>
          </cell>
          <cell r="ES182">
            <v>904141.14976438717</v>
          </cell>
          <cell r="ET182">
            <v>0</v>
          </cell>
          <cell r="EU182">
            <v>904141.14976438717</v>
          </cell>
          <cell r="EV182">
            <v>897957.44976438722</v>
          </cell>
          <cell r="EW182">
            <v>4337.9586945139481</v>
          </cell>
          <cell r="EX182">
            <v>4265</v>
          </cell>
          <cell r="EY182">
            <v>0</v>
          </cell>
          <cell r="EZ182">
            <v>882855</v>
          </cell>
          <cell r="FA182">
            <v>0</v>
          </cell>
          <cell r="FB182">
            <v>904141.14976438717</v>
          </cell>
          <cell r="FC182">
            <v>896625.66053914651</v>
          </cell>
          <cell r="FD182">
            <v>0</v>
          </cell>
          <cell r="FE182">
            <v>904141.14976438717</v>
          </cell>
        </row>
        <row r="183">
          <cell r="A183">
            <v>3006</v>
          </cell>
          <cell r="B183">
            <v>8813006</v>
          </cell>
          <cell r="C183">
            <v>2682</v>
          </cell>
          <cell r="D183" t="str">
            <v>RB052682</v>
          </cell>
          <cell r="E183" t="str">
            <v>Holy Trinity Church of England Voluntary Controlled Primary School, Halstead</v>
          </cell>
          <cell r="F183" t="str">
            <v>P</v>
          </cell>
          <cell r="G183" t="str">
            <v>Y</v>
          </cell>
          <cell r="H183">
            <v>10041480</v>
          </cell>
          <cell r="I183" t="str">
            <v/>
          </cell>
          <cell r="K183">
            <v>3006</v>
          </cell>
          <cell r="L183">
            <v>115066</v>
          </cell>
          <cell r="O183">
            <v>7</v>
          </cell>
          <cell r="P183">
            <v>0</v>
          </cell>
          <cell r="Q183">
            <v>0</v>
          </cell>
          <cell r="S183">
            <v>30</v>
          </cell>
          <cell r="T183">
            <v>178</v>
          </cell>
          <cell r="V183">
            <v>208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208</v>
          </cell>
          <cell r="AF183">
            <v>656884.79999999993</v>
          </cell>
          <cell r="AG183">
            <v>0</v>
          </cell>
          <cell r="AH183">
            <v>0</v>
          </cell>
          <cell r="AI183">
            <v>0</v>
          </cell>
          <cell r="AJ183">
            <v>656884.79999999993</v>
          </cell>
          <cell r="AK183">
            <v>32.999999999999972</v>
          </cell>
          <cell r="AL183">
            <v>15509.999999999987</v>
          </cell>
          <cell r="AM183">
            <v>0</v>
          </cell>
          <cell r="AN183">
            <v>0</v>
          </cell>
          <cell r="AO183">
            <v>15509.999999999987</v>
          </cell>
          <cell r="AP183">
            <v>36.999999999999922</v>
          </cell>
          <cell r="AQ183">
            <v>21829.999999999953</v>
          </cell>
          <cell r="AR183">
            <v>0</v>
          </cell>
          <cell r="AS183">
            <v>0</v>
          </cell>
          <cell r="AT183">
            <v>21829.999999999953</v>
          </cell>
          <cell r="AU183">
            <v>175.99999999999997</v>
          </cell>
          <cell r="AV183">
            <v>0</v>
          </cell>
          <cell r="AW183">
            <v>2.0000000000000009</v>
          </cell>
          <cell r="AX183">
            <v>440.00000000000017</v>
          </cell>
          <cell r="AY183">
            <v>0</v>
          </cell>
          <cell r="AZ183">
            <v>0</v>
          </cell>
          <cell r="BA183">
            <v>29.99999999999995</v>
          </cell>
          <cell r="BB183">
            <v>12599.99999999998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13039.99999999998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13039.99999999998</v>
          </cell>
          <cell r="BZ183">
            <v>50379.99999999992</v>
          </cell>
          <cell r="CA183">
            <v>0</v>
          </cell>
          <cell r="CB183">
            <v>50379.99999999992</v>
          </cell>
          <cell r="CC183">
            <v>52.901734104046241</v>
          </cell>
          <cell r="CD183">
            <v>59778.959537572249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59778.959537572249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767043.75953757216</v>
          </cell>
          <cell r="DC183">
            <v>0</v>
          </cell>
          <cell r="DD183">
            <v>767043.75953757216</v>
          </cell>
          <cell r="DE183">
            <v>128617</v>
          </cell>
          <cell r="DF183">
            <v>0</v>
          </cell>
          <cell r="DG183">
            <v>128617</v>
          </cell>
          <cell r="DH183">
            <v>29.714285714285715</v>
          </cell>
          <cell r="DI183">
            <v>0</v>
          </cell>
          <cell r="DJ183">
            <v>0.85599999999999998</v>
          </cell>
          <cell r="DK183">
            <v>0</v>
          </cell>
          <cell r="DL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1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22080.75</v>
          </cell>
          <cell r="EB183">
            <v>22434.75</v>
          </cell>
          <cell r="EC183">
            <v>0</v>
          </cell>
          <cell r="ED183">
            <v>0</v>
          </cell>
          <cell r="EE183">
            <v>22434.75</v>
          </cell>
          <cell r="EF183">
            <v>22434.75</v>
          </cell>
          <cell r="EG183">
            <v>0</v>
          </cell>
          <cell r="EI183">
            <v>0</v>
          </cell>
          <cell r="EJ183">
            <v>0</v>
          </cell>
          <cell r="EK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151051.75</v>
          </cell>
          <cell r="EQ183">
            <v>0</v>
          </cell>
          <cell r="ER183">
            <v>151051.75</v>
          </cell>
          <cell r="ES183">
            <v>918095.50953757216</v>
          </cell>
          <cell r="ET183">
            <v>0</v>
          </cell>
          <cell r="EU183">
            <v>918095.50953757216</v>
          </cell>
          <cell r="EV183">
            <v>895660.75953757216</v>
          </cell>
          <cell r="EW183">
            <v>4306.0613439306353</v>
          </cell>
          <cell r="EX183">
            <v>4265</v>
          </cell>
          <cell r="EY183">
            <v>0</v>
          </cell>
          <cell r="EZ183">
            <v>887120</v>
          </cell>
          <cell r="FA183">
            <v>0</v>
          </cell>
          <cell r="FB183">
            <v>918095.50953757216</v>
          </cell>
          <cell r="FC183">
            <v>904456.61063146114</v>
          </cell>
          <cell r="FD183">
            <v>0</v>
          </cell>
          <cell r="FE183">
            <v>918095.50953757216</v>
          </cell>
        </row>
        <row r="184">
          <cell r="A184">
            <v>3021</v>
          </cell>
          <cell r="B184">
            <v>8813021</v>
          </cell>
          <cell r="C184">
            <v>2184</v>
          </cell>
          <cell r="D184" t="str">
            <v>RB052184</v>
          </cell>
          <cell r="E184" t="str">
            <v>Holy Trinity CofE Primary School, Eight Ash Green and Aldham</v>
          </cell>
          <cell r="F184" t="str">
            <v>P</v>
          </cell>
          <cell r="G184" t="str">
            <v>Y</v>
          </cell>
          <cell r="H184">
            <v>10009384</v>
          </cell>
          <cell r="I184" t="str">
            <v/>
          </cell>
          <cell r="K184">
            <v>3021</v>
          </cell>
          <cell r="L184">
            <v>115075</v>
          </cell>
          <cell r="O184">
            <v>7</v>
          </cell>
          <cell r="P184">
            <v>0</v>
          </cell>
          <cell r="Q184">
            <v>0</v>
          </cell>
          <cell r="S184">
            <v>16</v>
          </cell>
          <cell r="T184">
            <v>88</v>
          </cell>
          <cell r="V184">
            <v>104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104</v>
          </cell>
          <cell r="AF184">
            <v>328442.39999999997</v>
          </cell>
          <cell r="AG184">
            <v>0</v>
          </cell>
          <cell r="AH184">
            <v>0</v>
          </cell>
          <cell r="AI184">
            <v>0</v>
          </cell>
          <cell r="AJ184">
            <v>328442.39999999997</v>
          </cell>
          <cell r="AK184">
            <v>22.999999999999986</v>
          </cell>
          <cell r="AL184">
            <v>10809.999999999993</v>
          </cell>
          <cell r="AM184">
            <v>0</v>
          </cell>
          <cell r="AN184">
            <v>0</v>
          </cell>
          <cell r="AO184">
            <v>10809.999999999993</v>
          </cell>
          <cell r="AP184">
            <v>24.000000000000025</v>
          </cell>
          <cell r="AQ184">
            <v>14160.000000000015</v>
          </cell>
          <cell r="AR184">
            <v>0</v>
          </cell>
          <cell r="AS184">
            <v>0</v>
          </cell>
          <cell r="AT184">
            <v>14160.000000000015</v>
          </cell>
          <cell r="AU184">
            <v>97.999999999999957</v>
          </cell>
          <cell r="AV184">
            <v>0</v>
          </cell>
          <cell r="AW184">
            <v>1.0000000000000004</v>
          </cell>
          <cell r="AX184">
            <v>220.00000000000009</v>
          </cell>
          <cell r="AY184">
            <v>1.9999999999999969</v>
          </cell>
          <cell r="AZ184">
            <v>539.9999999999992</v>
          </cell>
          <cell r="BA184">
            <v>1.0000000000000004</v>
          </cell>
          <cell r="BB184">
            <v>420.00000000000017</v>
          </cell>
          <cell r="BC184">
            <v>0</v>
          </cell>
          <cell r="BD184">
            <v>0</v>
          </cell>
          <cell r="BE184">
            <v>1.9999999999999969</v>
          </cell>
          <cell r="BF184">
            <v>979.99999999999852</v>
          </cell>
          <cell r="BG184">
            <v>0</v>
          </cell>
          <cell r="BH184">
            <v>0</v>
          </cell>
          <cell r="BI184">
            <v>2159.9999999999982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2159.9999999999982</v>
          </cell>
          <cell r="BZ184">
            <v>27130.000000000007</v>
          </cell>
          <cell r="CA184">
            <v>0</v>
          </cell>
          <cell r="CB184">
            <v>27130.000000000007</v>
          </cell>
          <cell r="CC184">
            <v>42.285714285714285</v>
          </cell>
          <cell r="CD184">
            <v>47782.857142857145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47782.857142857145</v>
          </cell>
          <cell r="CR184">
            <v>6.76</v>
          </cell>
          <cell r="CS184">
            <v>6253</v>
          </cell>
          <cell r="CT184">
            <v>0</v>
          </cell>
          <cell r="CU184">
            <v>0</v>
          </cell>
          <cell r="CV184">
            <v>6253</v>
          </cell>
          <cell r="CW184">
            <v>3.5454545454545467</v>
          </cell>
          <cell r="CX184">
            <v>2003.1818181818189</v>
          </cell>
          <cell r="CY184">
            <v>0</v>
          </cell>
          <cell r="CZ184">
            <v>0</v>
          </cell>
          <cell r="DA184">
            <v>2003.1818181818189</v>
          </cell>
          <cell r="DB184">
            <v>411611.43896103895</v>
          </cell>
          <cell r="DC184">
            <v>0</v>
          </cell>
          <cell r="DD184">
            <v>411611.43896103895</v>
          </cell>
          <cell r="DE184">
            <v>128617</v>
          </cell>
          <cell r="DF184">
            <v>0</v>
          </cell>
          <cell r="DG184">
            <v>128617</v>
          </cell>
          <cell r="DH184">
            <v>14.857142857142858</v>
          </cell>
          <cell r="DI184">
            <v>0.61148197596795706</v>
          </cell>
          <cell r="DJ184">
            <v>1.4690000000000001</v>
          </cell>
          <cell r="DK184">
            <v>0</v>
          </cell>
          <cell r="DL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1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16841.25</v>
          </cell>
          <cell r="EB184">
            <v>17111.25</v>
          </cell>
          <cell r="EC184">
            <v>0</v>
          </cell>
          <cell r="ED184">
            <v>0</v>
          </cell>
          <cell r="EE184">
            <v>17111.25</v>
          </cell>
          <cell r="EF184">
            <v>17111.25</v>
          </cell>
          <cell r="EG184">
            <v>0</v>
          </cell>
          <cell r="EI184">
            <v>0</v>
          </cell>
          <cell r="EJ184">
            <v>0</v>
          </cell>
          <cell r="EK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145728.25</v>
          </cell>
          <cell r="EQ184">
            <v>0</v>
          </cell>
          <cell r="ER184">
            <v>145728.25</v>
          </cell>
          <cell r="ES184">
            <v>557339.68896103895</v>
          </cell>
          <cell r="ET184">
            <v>0</v>
          </cell>
          <cell r="EU184">
            <v>557339.68896103895</v>
          </cell>
          <cell r="EV184">
            <v>540228.43896103895</v>
          </cell>
          <cell r="EW184">
            <v>5194.5042207792203</v>
          </cell>
          <cell r="EX184">
            <v>4265</v>
          </cell>
          <cell r="EY184">
            <v>0</v>
          </cell>
          <cell r="EZ184">
            <v>443560</v>
          </cell>
          <cell r="FA184">
            <v>0</v>
          </cell>
          <cell r="FB184">
            <v>557339.68896103895</v>
          </cell>
          <cell r="FC184">
            <v>540643.77345616114</v>
          </cell>
          <cell r="FD184">
            <v>0</v>
          </cell>
          <cell r="FE184">
            <v>557339.68896103895</v>
          </cell>
        </row>
        <row r="185">
          <cell r="A185">
            <v>2064</v>
          </cell>
          <cell r="B185">
            <v>8812064</v>
          </cell>
          <cell r="E185" t="str">
            <v>Home Farm Primary School</v>
          </cell>
          <cell r="F185" t="str">
            <v>P</v>
          </cell>
          <cell r="G185" t="str">
            <v/>
          </cell>
          <cell r="H185" t="str">
            <v/>
          </cell>
          <cell r="I185" t="str">
            <v>Y</v>
          </cell>
          <cell r="K185">
            <v>2064</v>
          </cell>
          <cell r="L185">
            <v>147713</v>
          </cell>
          <cell r="O185">
            <v>7</v>
          </cell>
          <cell r="P185">
            <v>0</v>
          </cell>
          <cell r="Q185">
            <v>0</v>
          </cell>
          <cell r="S185">
            <v>60</v>
          </cell>
          <cell r="T185">
            <v>303</v>
          </cell>
          <cell r="V185">
            <v>363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363</v>
          </cell>
          <cell r="AF185">
            <v>1146390.3</v>
          </cell>
          <cell r="AG185">
            <v>0</v>
          </cell>
          <cell r="AH185">
            <v>0</v>
          </cell>
          <cell r="AI185">
            <v>0</v>
          </cell>
          <cell r="AJ185">
            <v>1146390.3</v>
          </cell>
          <cell r="AK185">
            <v>19.000000000000018</v>
          </cell>
          <cell r="AL185">
            <v>8930.0000000000091</v>
          </cell>
          <cell r="AM185">
            <v>0</v>
          </cell>
          <cell r="AN185">
            <v>0</v>
          </cell>
          <cell r="AO185">
            <v>8930.0000000000091</v>
          </cell>
          <cell r="AP185">
            <v>20.000000000000011</v>
          </cell>
          <cell r="AQ185">
            <v>11800.000000000005</v>
          </cell>
          <cell r="AR185">
            <v>0</v>
          </cell>
          <cell r="AS185">
            <v>0</v>
          </cell>
          <cell r="AT185">
            <v>11800.000000000005</v>
          </cell>
          <cell r="AU185">
            <v>312</v>
          </cell>
          <cell r="AV185">
            <v>0</v>
          </cell>
          <cell r="AW185">
            <v>19.000000000000018</v>
          </cell>
          <cell r="AX185">
            <v>4180.0000000000036</v>
          </cell>
          <cell r="AY185">
            <v>5.9999999999999964</v>
          </cell>
          <cell r="AZ185">
            <v>1619.9999999999991</v>
          </cell>
          <cell r="BA185">
            <v>25.000000000000014</v>
          </cell>
          <cell r="BB185">
            <v>10500.000000000005</v>
          </cell>
          <cell r="BC185">
            <v>0</v>
          </cell>
          <cell r="BD185">
            <v>0</v>
          </cell>
          <cell r="BE185">
            <v>1.0000000000000004</v>
          </cell>
          <cell r="BF185">
            <v>490.00000000000023</v>
          </cell>
          <cell r="BG185">
            <v>0</v>
          </cell>
          <cell r="BH185">
            <v>0</v>
          </cell>
          <cell r="BI185">
            <v>16790.000000000007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16790.000000000007</v>
          </cell>
          <cell r="BZ185">
            <v>37520.000000000022</v>
          </cell>
          <cell r="CA185">
            <v>0</v>
          </cell>
          <cell r="CB185">
            <v>37520.000000000022</v>
          </cell>
          <cell r="CC185">
            <v>63.34228187919463</v>
          </cell>
          <cell r="CD185">
            <v>71576.778523489935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71576.778523489935</v>
          </cell>
          <cell r="CR185">
            <v>7.2199999999999882</v>
          </cell>
          <cell r="CS185">
            <v>6678.4999999999891</v>
          </cell>
          <cell r="CT185">
            <v>0</v>
          </cell>
          <cell r="CU185">
            <v>0</v>
          </cell>
          <cell r="CV185">
            <v>6678.4999999999891</v>
          </cell>
          <cell r="CW185">
            <v>35.940594059405939</v>
          </cell>
          <cell r="CX185">
            <v>20306.435643564357</v>
          </cell>
          <cell r="CY185">
            <v>0</v>
          </cell>
          <cell r="CZ185">
            <v>0</v>
          </cell>
          <cell r="DA185">
            <v>20306.435643564357</v>
          </cell>
          <cell r="DB185">
            <v>1282472.0141670543</v>
          </cell>
          <cell r="DC185">
            <v>0</v>
          </cell>
          <cell r="DD185">
            <v>1282472.0141670543</v>
          </cell>
          <cell r="DE185">
            <v>128617</v>
          </cell>
          <cell r="DF185">
            <v>0</v>
          </cell>
          <cell r="DG185">
            <v>128617</v>
          </cell>
          <cell r="DH185">
            <v>51.857142857142854</v>
          </cell>
          <cell r="DI185">
            <v>0</v>
          </cell>
          <cell r="DJ185">
            <v>0.68300000000000005</v>
          </cell>
          <cell r="DK185">
            <v>0</v>
          </cell>
          <cell r="DL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1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38304</v>
          </cell>
          <cell r="EB185">
            <v>38304</v>
          </cell>
          <cell r="EC185">
            <v>0</v>
          </cell>
          <cell r="ED185">
            <v>0</v>
          </cell>
          <cell r="EE185">
            <v>38304</v>
          </cell>
          <cell r="EF185">
            <v>38304</v>
          </cell>
          <cell r="EG185">
            <v>0</v>
          </cell>
          <cell r="EI185">
            <v>0</v>
          </cell>
          <cell r="EJ185">
            <v>0</v>
          </cell>
          <cell r="EK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166921</v>
          </cell>
          <cell r="EQ185">
            <v>0</v>
          </cell>
          <cell r="ER185">
            <v>166921</v>
          </cell>
          <cell r="ES185">
            <v>1449393.0141670543</v>
          </cell>
          <cell r="ET185">
            <v>0</v>
          </cell>
          <cell r="EU185">
            <v>1449393.0141670543</v>
          </cell>
          <cell r="EV185">
            <v>1411089.0141670543</v>
          </cell>
          <cell r="EW185">
            <v>3887.297559688855</v>
          </cell>
          <cell r="EX185">
            <v>4265</v>
          </cell>
          <cell r="EY185">
            <v>377.70244031114498</v>
          </cell>
          <cell r="EZ185">
            <v>1548195</v>
          </cell>
          <cell r="FA185">
            <v>137105.98583294568</v>
          </cell>
          <cell r="FB185">
            <v>1586499</v>
          </cell>
          <cell r="FC185">
            <v>1562230.5429419889</v>
          </cell>
          <cell r="FD185">
            <v>0</v>
          </cell>
          <cell r="FE185">
            <v>1586499</v>
          </cell>
        </row>
        <row r="186">
          <cell r="A186">
            <v>2103</v>
          </cell>
          <cell r="B186">
            <v>8812103</v>
          </cell>
          <cell r="E186" t="str">
            <v>Howbridge Church of England Junior School</v>
          </cell>
          <cell r="F186" t="str">
            <v>P</v>
          </cell>
          <cell r="G186" t="str">
            <v/>
          </cell>
          <cell r="H186" t="str">
            <v/>
          </cell>
          <cell r="I186" t="str">
            <v>Y</v>
          </cell>
          <cell r="K186">
            <v>2103</v>
          </cell>
          <cell r="L186">
            <v>140666</v>
          </cell>
          <cell r="O186">
            <v>4</v>
          </cell>
          <cell r="P186">
            <v>0</v>
          </cell>
          <cell r="Q186">
            <v>0</v>
          </cell>
          <cell r="S186">
            <v>0</v>
          </cell>
          <cell r="T186">
            <v>335</v>
          </cell>
          <cell r="V186">
            <v>335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335</v>
          </cell>
          <cell r="AF186">
            <v>1057963.5</v>
          </cell>
          <cell r="AG186">
            <v>0</v>
          </cell>
          <cell r="AH186">
            <v>0</v>
          </cell>
          <cell r="AI186">
            <v>0</v>
          </cell>
          <cell r="AJ186">
            <v>1057963.5</v>
          </cell>
          <cell r="AK186">
            <v>78.999999999999986</v>
          </cell>
          <cell r="AL186">
            <v>37129.999999999993</v>
          </cell>
          <cell r="AM186">
            <v>0</v>
          </cell>
          <cell r="AN186">
            <v>0</v>
          </cell>
          <cell r="AO186">
            <v>37129.999999999993</v>
          </cell>
          <cell r="AP186">
            <v>93.999999999999943</v>
          </cell>
          <cell r="AQ186">
            <v>55459.999999999964</v>
          </cell>
          <cell r="AR186">
            <v>0</v>
          </cell>
          <cell r="AS186">
            <v>0</v>
          </cell>
          <cell r="AT186">
            <v>55459.999999999964</v>
          </cell>
          <cell r="AU186">
            <v>250.00000000000003</v>
          </cell>
          <cell r="AV186">
            <v>0</v>
          </cell>
          <cell r="AW186">
            <v>26.000000000000014</v>
          </cell>
          <cell r="AX186">
            <v>5720.0000000000027</v>
          </cell>
          <cell r="AY186">
            <v>56.999999999999901</v>
          </cell>
          <cell r="AZ186">
            <v>15389.999999999973</v>
          </cell>
          <cell r="BA186">
            <v>0.99999999999999944</v>
          </cell>
          <cell r="BB186">
            <v>419.99999999999977</v>
          </cell>
          <cell r="BC186">
            <v>0.99999999999999944</v>
          </cell>
          <cell r="BD186">
            <v>459.99999999999977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21989.999999999975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21989.999999999975</v>
          </cell>
          <cell r="BZ186">
            <v>114579.99999999993</v>
          </cell>
          <cell r="CA186">
            <v>0</v>
          </cell>
          <cell r="CB186">
            <v>114579.99999999993</v>
          </cell>
          <cell r="CC186">
            <v>75.623762376237622</v>
          </cell>
          <cell r="CD186">
            <v>85454.851485148509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85454.851485148509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5.0149700598802323</v>
          </cell>
          <cell r="CX186">
            <v>2833.4580838323313</v>
          </cell>
          <cell r="CY186">
            <v>0</v>
          </cell>
          <cell r="CZ186">
            <v>0</v>
          </cell>
          <cell r="DA186">
            <v>2833.4580838323313</v>
          </cell>
          <cell r="DB186">
            <v>1260831.8095689809</v>
          </cell>
          <cell r="DC186">
            <v>0</v>
          </cell>
          <cell r="DD186">
            <v>1260831.8095689809</v>
          </cell>
          <cell r="DE186">
            <v>128617</v>
          </cell>
          <cell r="DF186">
            <v>0</v>
          </cell>
          <cell r="DG186">
            <v>128617</v>
          </cell>
          <cell r="DH186">
            <v>83.75</v>
          </cell>
          <cell r="DI186">
            <v>0</v>
          </cell>
          <cell r="DJ186">
            <v>0.64700000000000002</v>
          </cell>
          <cell r="DK186">
            <v>0</v>
          </cell>
          <cell r="DL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1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5122.1899999999996</v>
          </cell>
          <cell r="EB186">
            <v>5122.1899999999996</v>
          </cell>
          <cell r="EC186">
            <v>0</v>
          </cell>
          <cell r="ED186">
            <v>0</v>
          </cell>
          <cell r="EE186">
            <v>5122.1899999999996</v>
          </cell>
          <cell r="EF186">
            <v>5122.1899999999996</v>
          </cell>
          <cell r="EG186">
            <v>0</v>
          </cell>
          <cell r="EI186">
            <v>0</v>
          </cell>
          <cell r="EJ186">
            <v>0</v>
          </cell>
          <cell r="EK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133739.19</v>
          </cell>
          <cell r="EQ186">
            <v>0</v>
          </cell>
          <cell r="ER186">
            <v>133739.19</v>
          </cell>
          <cell r="ES186">
            <v>1394570.9995689809</v>
          </cell>
          <cell r="ET186">
            <v>0</v>
          </cell>
          <cell r="EU186">
            <v>1394570.9995689809</v>
          </cell>
          <cell r="EV186">
            <v>1389448.8095689809</v>
          </cell>
          <cell r="EW186">
            <v>4147.6083867730777</v>
          </cell>
          <cell r="EX186">
            <v>4265</v>
          </cell>
          <cell r="EY186">
            <v>117.39161322692235</v>
          </cell>
          <cell r="EZ186">
            <v>1428775</v>
          </cell>
          <cell r="FA186">
            <v>39326.190431019058</v>
          </cell>
          <cell r="FB186">
            <v>1433897.19</v>
          </cell>
          <cell r="FC186">
            <v>1418023.2795596591</v>
          </cell>
          <cell r="FD186">
            <v>0</v>
          </cell>
          <cell r="FE186">
            <v>1433897.19</v>
          </cell>
        </row>
        <row r="187">
          <cell r="A187">
            <v>5276</v>
          </cell>
          <cell r="B187">
            <v>8815276</v>
          </cell>
          <cell r="C187">
            <v>4824</v>
          </cell>
          <cell r="D187" t="str">
            <v>GMPS4824</v>
          </cell>
          <cell r="E187" t="str">
            <v>Howbridge Infant School</v>
          </cell>
          <cell r="F187" t="str">
            <v>P</v>
          </cell>
          <cell r="G187" t="str">
            <v>Y</v>
          </cell>
          <cell r="H187">
            <v>10022545</v>
          </cell>
          <cell r="I187" t="str">
            <v/>
          </cell>
          <cell r="K187">
            <v>5276</v>
          </cell>
          <cell r="L187">
            <v>114951</v>
          </cell>
          <cell r="O187">
            <v>3</v>
          </cell>
          <cell r="P187">
            <v>0</v>
          </cell>
          <cell r="Q187">
            <v>0</v>
          </cell>
          <cell r="S187">
            <v>78</v>
          </cell>
          <cell r="T187">
            <v>175</v>
          </cell>
          <cell r="V187">
            <v>253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253</v>
          </cell>
          <cell r="AF187">
            <v>798999.29999999993</v>
          </cell>
          <cell r="AG187">
            <v>0</v>
          </cell>
          <cell r="AH187">
            <v>0</v>
          </cell>
          <cell r="AI187">
            <v>0</v>
          </cell>
          <cell r="AJ187">
            <v>798999.29999999993</v>
          </cell>
          <cell r="AK187">
            <v>52.999999999999964</v>
          </cell>
          <cell r="AL187">
            <v>24909.999999999982</v>
          </cell>
          <cell r="AM187">
            <v>0</v>
          </cell>
          <cell r="AN187">
            <v>0</v>
          </cell>
          <cell r="AO187">
            <v>24909.999999999982</v>
          </cell>
          <cell r="AP187">
            <v>54.000000000000092</v>
          </cell>
          <cell r="AQ187">
            <v>31860.000000000055</v>
          </cell>
          <cell r="AR187">
            <v>0</v>
          </cell>
          <cell r="AS187">
            <v>0</v>
          </cell>
          <cell r="AT187">
            <v>31860.000000000055</v>
          </cell>
          <cell r="AU187">
            <v>189.00000000000009</v>
          </cell>
          <cell r="AV187">
            <v>0</v>
          </cell>
          <cell r="AW187">
            <v>13.999999999999989</v>
          </cell>
          <cell r="AX187">
            <v>3079.9999999999977</v>
          </cell>
          <cell r="AY187">
            <v>46.000000000000043</v>
          </cell>
          <cell r="AZ187">
            <v>12420.000000000011</v>
          </cell>
          <cell r="BA187">
            <v>0</v>
          </cell>
          <cell r="BB187">
            <v>0</v>
          </cell>
          <cell r="BC187">
            <v>4.0000000000000009</v>
          </cell>
          <cell r="BD187">
            <v>1840.0000000000005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17340.000000000011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17340.000000000011</v>
          </cell>
          <cell r="BZ187">
            <v>74110.000000000044</v>
          </cell>
          <cell r="CA187">
            <v>0</v>
          </cell>
          <cell r="CB187">
            <v>74110.000000000044</v>
          </cell>
          <cell r="CC187">
            <v>61.887572875115069</v>
          </cell>
          <cell r="CD187">
            <v>69932.957348880023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69932.957348880023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7.2285714285714358</v>
          </cell>
          <cell r="CX187">
            <v>4084.142857142861</v>
          </cell>
          <cell r="CY187">
            <v>0</v>
          </cell>
          <cell r="CZ187">
            <v>0</v>
          </cell>
          <cell r="DA187">
            <v>4084.142857142861</v>
          </cell>
          <cell r="DB187">
            <v>947126.40020602278</v>
          </cell>
          <cell r="DC187">
            <v>0</v>
          </cell>
          <cell r="DD187">
            <v>947126.40020602278</v>
          </cell>
          <cell r="DE187">
            <v>128617</v>
          </cell>
          <cell r="DF187">
            <v>0</v>
          </cell>
          <cell r="DG187">
            <v>128617</v>
          </cell>
          <cell r="DH187">
            <v>84.333333333333329</v>
          </cell>
          <cell r="DI187">
            <v>0</v>
          </cell>
          <cell r="DJ187">
            <v>0.67900000000000005</v>
          </cell>
          <cell r="DK187">
            <v>0</v>
          </cell>
          <cell r="DL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1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4121.6000000000004</v>
          </cell>
          <cell r="EB187">
            <v>4507.91</v>
          </cell>
          <cell r="EC187">
            <v>0</v>
          </cell>
          <cell r="ED187">
            <v>0</v>
          </cell>
          <cell r="EE187">
            <v>4507.91</v>
          </cell>
          <cell r="EF187">
            <v>4507.91</v>
          </cell>
          <cell r="EG187">
            <v>0</v>
          </cell>
          <cell r="EI187">
            <v>0</v>
          </cell>
          <cell r="EJ187">
            <v>0</v>
          </cell>
          <cell r="EK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133124.91</v>
          </cell>
          <cell r="EQ187">
            <v>0</v>
          </cell>
          <cell r="ER187">
            <v>133124.91</v>
          </cell>
          <cell r="ES187">
            <v>1080251.3102060228</v>
          </cell>
          <cell r="ET187">
            <v>0</v>
          </cell>
          <cell r="EU187">
            <v>1080251.3102060228</v>
          </cell>
          <cell r="EV187">
            <v>1075743.4002060229</v>
          </cell>
          <cell r="EW187">
            <v>4251.9501984427779</v>
          </cell>
          <cell r="EX187">
            <v>4265</v>
          </cell>
          <cell r="EY187">
            <v>13.049801557222054</v>
          </cell>
          <cell r="EZ187">
            <v>1079045</v>
          </cell>
          <cell r="FA187">
            <v>3301.5997939771041</v>
          </cell>
          <cell r="FB187">
            <v>1083552.9099999999</v>
          </cell>
          <cell r="FC187">
            <v>1072078.3618749997</v>
          </cell>
          <cell r="FD187">
            <v>0</v>
          </cell>
          <cell r="FE187">
            <v>1083552.9099999999</v>
          </cell>
        </row>
        <row r="188">
          <cell r="A188">
            <v>5218</v>
          </cell>
          <cell r="B188">
            <v>8815218</v>
          </cell>
          <cell r="E188" t="str">
            <v>Hutton All Saints' Church of England Primary School</v>
          </cell>
          <cell r="F188" t="str">
            <v>P</v>
          </cell>
          <cell r="G188" t="str">
            <v/>
          </cell>
          <cell r="H188" t="str">
            <v/>
          </cell>
          <cell r="I188" t="str">
            <v>Y</v>
          </cell>
          <cell r="K188">
            <v>5218</v>
          </cell>
          <cell r="L188">
            <v>137698</v>
          </cell>
          <cell r="O188">
            <v>7</v>
          </cell>
          <cell r="P188">
            <v>0</v>
          </cell>
          <cell r="Q188">
            <v>0</v>
          </cell>
          <cell r="S188">
            <v>29</v>
          </cell>
          <cell r="T188">
            <v>198</v>
          </cell>
          <cell r="V188">
            <v>227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227</v>
          </cell>
          <cell r="AF188">
            <v>716888.7</v>
          </cell>
          <cell r="AG188">
            <v>0</v>
          </cell>
          <cell r="AH188">
            <v>0</v>
          </cell>
          <cell r="AI188">
            <v>0</v>
          </cell>
          <cell r="AJ188">
            <v>716888.7</v>
          </cell>
          <cell r="AK188">
            <v>17.999999999999996</v>
          </cell>
          <cell r="AL188">
            <v>8459.9999999999982</v>
          </cell>
          <cell r="AM188">
            <v>0</v>
          </cell>
          <cell r="AN188">
            <v>0</v>
          </cell>
          <cell r="AO188">
            <v>8459.9999999999982</v>
          </cell>
          <cell r="AP188">
            <v>20</v>
          </cell>
          <cell r="AQ188">
            <v>11800</v>
          </cell>
          <cell r="AR188">
            <v>0</v>
          </cell>
          <cell r="AS188">
            <v>0</v>
          </cell>
          <cell r="AT188">
            <v>11800</v>
          </cell>
          <cell r="AU188">
            <v>166.00000000000011</v>
          </cell>
          <cell r="AV188">
            <v>0</v>
          </cell>
          <cell r="AW188">
            <v>60.999999999999908</v>
          </cell>
          <cell r="AX188">
            <v>13419.99999999998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13419.99999999998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13419.99999999998</v>
          </cell>
          <cell r="BZ188">
            <v>33679.999999999978</v>
          </cell>
          <cell r="CA188">
            <v>0</v>
          </cell>
          <cell r="CB188">
            <v>33679.999999999978</v>
          </cell>
          <cell r="CC188">
            <v>72.005376344086017</v>
          </cell>
          <cell r="CD188">
            <v>81366.075268817192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81366.075268817192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16.050505050505048</v>
          </cell>
          <cell r="CX188">
            <v>9068.5353535353515</v>
          </cell>
          <cell r="CY188">
            <v>0</v>
          </cell>
          <cell r="CZ188">
            <v>0</v>
          </cell>
          <cell r="DA188">
            <v>9068.5353535353515</v>
          </cell>
          <cell r="DB188">
            <v>841003.31062235241</v>
          </cell>
          <cell r="DC188">
            <v>0</v>
          </cell>
          <cell r="DD188">
            <v>841003.31062235241</v>
          </cell>
          <cell r="DE188">
            <v>128617</v>
          </cell>
          <cell r="DF188">
            <v>0</v>
          </cell>
          <cell r="DG188">
            <v>128617</v>
          </cell>
          <cell r="DH188">
            <v>32.428571428571431</v>
          </cell>
          <cell r="DI188">
            <v>0</v>
          </cell>
          <cell r="DJ188">
            <v>0.63</v>
          </cell>
          <cell r="DK188">
            <v>0</v>
          </cell>
          <cell r="DL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1.0156360164</v>
          </cell>
          <cell r="DS188">
            <v>15160.999078664205</v>
          </cell>
          <cell r="DT188">
            <v>0</v>
          </cell>
          <cell r="DU188">
            <v>15160.999078664205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4363.05</v>
          </cell>
          <cell r="EB188">
            <v>4363.05</v>
          </cell>
          <cell r="EC188">
            <v>0</v>
          </cell>
          <cell r="ED188">
            <v>0</v>
          </cell>
          <cell r="EE188">
            <v>4363.05</v>
          </cell>
          <cell r="EF188">
            <v>4363.05</v>
          </cell>
          <cell r="EG188">
            <v>0</v>
          </cell>
          <cell r="EI188">
            <v>0</v>
          </cell>
          <cell r="EJ188">
            <v>0</v>
          </cell>
          <cell r="EK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148141.04907866419</v>
          </cell>
          <cell r="EQ188">
            <v>0</v>
          </cell>
          <cell r="ER188">
            <v>148141.04907866419</v>
          </cell>
          <cell r="ES188">
            <v>989144.35970101657</v>
          </cell>
          <cell r="ET188">
            <v>0</v>
          </cell>
          <cell r="EU188">
            <v>989144.35970101657</v>
          </cell>
          <cell r="EV188">
            <v>984781.30970101664</v>
          </cell>
          <cell r="EW188">
            <v>4338.2436550705579</v>
          </cell>
          <cell r="EX188">
            <v>4265</v>
          </cell>
          <cell r="EY188">
            <v>0</v>
          </cell>
          <cell r="EZ188">
            <v>968155</v>
          </cell>
          <cell r="FA188">
            <v>0</v>
          </cell>
          <cell r="FB188">
            <v>989144.35970101657</v>
          </cell>
          <cell r="FC188">
            <v>972168.57997478766</v>
          </cell>
          <cell r="FD188">
            <v>0</v>
          </cell>
          <cell r="FE188">
            <v>989144.35970101657</v>
          </cell>
        </row>
        <row r="189">
          <cell r="A189">
            <v>2131</v>
          </cell>
          <cell r="B189">
            <v>8812131</v>
          </cell>
          <cell r="E189" t="str">
            <v>Iceni Academy</v>
          </cell>
          <cell r="F189" t="str">
            <v>P</v>
          </cell>
          <cell r="G189" t="str">
            <v/>
          </cell>
          <cell r="H189" t="str">
            <v/>
          </cell>
          <cell r="I189" t="str">
            <v>Y</v>
          </cell>
          <cell r="K189">
            <v>2131</v>
          </cell>
          <cell r="L189">
            <v>142001</v>
          </cell>
          <cell r="O189">
            <v>4</v>
          </cell>
          <cell r="P189">
            <v>0</v>
          </cell>
          <cell r="Q189">
            <v>0</v>
          </cell>
          <cell r="S189">
            <v>0</v>
          </cell>
          <cell r="T189">
            <v>193</v>
          </cell>
          <cell r="V189">
            <v>193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193</v>
          </cell>
          <cell r="AF189">
            <v>609513.29999999993</v>
          </cell>
          <cell r="AG189">
            <v>0</v>
          </cell>
          <cell r="AH189">
            <v>0</v>
          </cell>
          <cell r="AI189">
            <v>0</v>
          </cell>
          <cell r="AJ189">
            <v>609513.29999999993</v>
          </cell>
          <cell r="AK189">
            <v>58.000000000000014</v>
          </cell>
          <cell r="AL189">
            <v>27260.000000000007</v>
          </cell>
          <cell r="AM189">
            <v>0</v>
          </cell>
          <cell r="AN189">
            <v>0</v>
          </cell>
          <cell r="AO189">
            <v>27260.000000000007</v>
          </cell>
          <cell r="AP189">
            <v>76.999999999999957</v>
          </cell>
          <cell r="AQ189">
            <v>45429.999999999978</v>
          </cell>
          <cell r="AR189">
            <v>0</v>
          </cell>
          <cell r="AS189">
            <v>0</v>
          </cell>
          <cell r="AT189">
            <v>45429.999999999978</v>
          </cell>
          <cell r="AU189">
            <v>92.999999999999943</v>
          </cell>
          <cell r="AV189">
            <v>0</v>
          </cell>
          <cell r="AW189">
            <v>23.000000000000089</v>
          </cell>
          <cell r="AX189">
            <v>5060.0000000000191</v>
          </cell>
          <cell r="AY189">
            <v>33.999999999999943</v>
          </cell>
          <cell r="AZ189">
            <v>9179.9999999999854</v>
          </cell>
          <cell r="BA189">
            <v>36.999999999999908</v>
          </cell>
          <cell r="BB189">
            <v>15539.999999999962</v>
          </cell>
          <cell r="BC189">
            <v>1.0000000000000004</v>
          </cell>
          <cell r="BD189">
            <v>460.00000000000023</v>
          </cell>
          <cell r="BE189">
            <v>2.9999999999999996</v>
          </cell>
          <cell r="BF189">
            <v>1469.9999999999998</v>
          </cell>
          <cell r="BG189">
            <v>1.9999999999999933</v>
          </cell>
          <cell r="BH189">
            <v>1279.9999999999957</v>
          </cell>
          <cell r="BI189">
            <v>32989.999999999956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32989.999999999956</v>
          </cell>
          <cell r="BZ189">
            <v>105679.99999999994</v>
          </cell>
          <cell r="CA189">
            <v>0</v>
          </cell>
          <cell r="CB189">
            <v>105679.99999999994</v>
          </cell>
          <cell r="CC189">
            <v>78.732851985559577</v>
          </cell>
          <cell r="CD189">
            <v>88968.122743682325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88968.122743682325</v>
          </cell>
          <cell r="CR189">
            <v>4.4200000000000035</v>
          </cell>
          <cell r="CS189">
            <v>4088.5000000000032</v>
          </cell>
          <cell r="CT189">
            <v>0</v>
          </cell>
          <cell r="CU189">
            <v>0</v>
          </cell>
          <cell r="CV189">
            <v>4088.5000000000032</v>
          </cell>
          <cell r="CW189">
            <v>11.999999999999998</v>
          </cell>
          <cell r="CX189">
            <v>6779.9999999999991</v>
          </cell>
          <cell r="CY189">
            <v>0</v>
          </cell>
          <cell r="CZ189">
            <v>0</v>
          </cell>
          <cell r="DA189">
            <v>6779.9999999999991</v>
          </cell>
          <cell r="DB189">
            <v>815029.92274368228</v>
          </cell>
          <cell r="DC189">
            <v>0</v>
          </cell>
          <cell r="DD189">
            <v>815029.92274368228</v>
          </cell>
          <cell r="DE189">
            <v>128617</v>
          </cell>
          <cell r="DF189">
            <v>0</v>
          </cell>
          <cell r="DG189">
            <v>128617</v>
          </cell>
          <cell r="DH189">
            <v>48.25</v>
          </cell>
          <cell r="DI189">
            <v>0</v>
          </cell>
          <cell r="DJ189">
            <v>0.54700000000000004</v>
          </cell>
          <cell r="DK189">
            <v>0</v>
          </cell>
          <cell r="DL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1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3043.308</v>
          </cell>
          <cell r="EB189">
            <v>3043.308</v>
          </cell>
          <cell r="EC189">
            <v>0</v>
          </cell>
          <cell r="ED189">
            <v>0</v>
          </cell>
          <cell r="EE189">
            <v>3043.308</v>
          </cell>
          <cell r="EF189">
            <v>3043.308</v>
          </cell>
          <cell r="EG189">
            <v>0</v>
          </cell>
          <cell r="EI189">
            <v>0</v>
          </cell>
          <cell r="EJ189">
            <v>0</v>
          </cell>
          <cell r="EK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131660.30799999999</v>
          </cell>
          <cell r="EQ189">
            <v>0</v>
          </cell>
          <cell r="ER189">
            <v>131660.30799999999</v>
          </cell>
          <cell r="ES189">
            <v>946690.23074368224</v>
          </cell>
          <cell r="ET189">
            <v>0</v>
          </cell>
          <cell r="EU189">
            <v>946690.23074368224</v>
          </cell>
          <cell r="EV189">
            <v>943646.92274368228</v>
          </cell>
          <cell r="EW189">
            <v>4889.3622940087162</v>
          </cell>
          <cell r="EX189">
            <v>4265</v>
          </cell>
          <cell r="EY189">
            <v>0</v>
          </cell>
          <cell r="EZ189">
            <v>823145</v>
          </cell>
          <cell r="FA189">
            <v>0</v>
          </cell>
          <cell r="FB189">
            <v>946690.23074368224</v>
          </cell>
          <cell r="FC189">
            <v>887954.70385559637</v>
          </cell>
          <cell r="FD189">
            <v>0</v>
          </cell>
          <cell r="FE189">
            <v>946690.23074368224</v>
          </cell>
        </row>
        <row r="190">
          <cell r="A190">
            <v>3780</v>
          </cell>
          <cell r="B190">
            <v>8813780</v>
          </cell>
          <cell r="C190">
            <v>3052</v>
          </cell>
          <cell r="D190" t="str">
            <v>RB053052</v>
          </cell>
          <cell r="E190" t="str">
            <v>Ingatestone and Fryerning Church of England Voluntary Aided Junior School</v>
          </cell>
          <cell r="F190" t="str">
            <v>P</v>
          </cell>
          <cell r="G190" t="str">
            <v>Y</v>
          </cell>
          <cell r="H190">
            <v>10026584</v>
          </cell>
          <cell r="I190" t="str">
            <v/>
          </cell>
          <cell r="K190">
            <v>3780</v>
          </cell>
          <cell r="L190">
            <v>115193</v>
          </cell>
          <cell r="O190">
            <v>4</v>
          </cell>
          <cell r="P190">
            <v>0</v>
          </cell>
          <cell r="Q190">
            <v>0</v>
          </cell>
          <cell r="S190">
            <v>0</v>
          </cell>
          <cell r="T190">
            <v>185</v>
          </cell>
          <cell r="V190">
            <v>185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185</v>
          </cell>
          <cell r="AF190">
            <v>584248.5</v>
          </cell>
          <cell r="AG190">
            <v>0</v>
          </cell>
          <cell r="AH190">
            <v>0</v>
          </cell>
          <cell r="AI190">
            <v>0</v>
          </cell>
          <cell r="AJ190">
            <v>584248.5</v>
          </cell>
          <cell r="AK190">
            <v>13.000000000000005</v>
          </cell>
          <cell r="AL190">
            <v>6110.0000000000027</v>
          </cell>
          <cell r="AM190">
            <v>0</v>
          </cell>
          <cell r="AN190">
            <v>0</v>
          </cell>
          <cell r="AO190">
            <v>6110.0000000000027</v>
          </cell>
          <cell r="AP190">
            <v>16.000000000000004</v>
          </cell>
          <cell r="AQ190">
            <v>9440.0000000000018</v>
          </cell>
          <cell r="AR190">
            <v>0</v>
          </cell>
          <cell r="AS190">
            <v>0</v>
          </cell>
          <cell r="AT190">
            <v>9440.0000000000018</v>
          </cell>
          <cell r="AU190">
            <v>180.99999999999994</v>
          </cell>
          <cell r="AV190">
            <v>0</v>
          </cell>
          <cell r="AW190">
            <v>1.9999999999999978</v>
          </cell>
          <cell r="AX190">
            <v>439.99999999999949</v>
          </cell>
          <cell r="AY190">
            <v>1.9999999999999978</v>
          </cell>
          <cell r="AZ190">
            <v>539.99999999999943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979.99999999999886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979.99999999999886</v>
          </cell>
          <cell r="BZ190">
            <v>16530.000000000004</v>
          </cell>
          <cell r="CA190">
            <v>0</v>
          </cell>
          <cell r="CB190">
            <v>16530.000000000004</v>
          </cell>
          <cell r="CC190">
            <v>42.865853658536587</v>
          </cell>
          <cell r="CD190">
            <v>48438.414634146342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48438.414634146342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1.0000000000000009</v>
          </cell>
          <cell r="CX190">
            <v>565.00000000000045</v>
          </cell>
          <cell r="CY190">
            <v>0</v>
          </cell>
          <cell r="CZ190">
            <v>0</v>
          </cell>
          <cell r="DA190">
            <v>565.00000000000045</v>
          </cell>
          <cell r="DB190">
            <v>649781.91463414638</v>
          </cell>
          <cell r="DC190">
            <v>0</v>
          </cell>
          <cell r="DD190">
            <v>649781.91463414638</v>
          </cell>
          <cell r="DE190">
            <v>128617</v>
          </cell>
          <cell r="DF190">
            <v>0</v>
          </cell>
          <cell r="DG190">
            <v>128617</v>
          </cell>
          <cell r="DH190">
            <v>46.25</v>
          </cell>
          <cell r="DI190">
            <v>0</v>
          </cell>
          <cell r="DJ190">
            <v>1.665</v>
          </cell>
          <cell r="DK190">
            <v>0</v>
          </cell>
          <cell r="DL190">
            <v>0.16249999999999987</v>
          </cell>
          <cell r="DO190">
            <v>0</v>
          </cell>
          <cell r="DP190">
            <v>0</v>
          </cell>
          <cell r="DQ190">
            <v>0</v>
          </cell>
          <cell r="DR190">
            <v>1.0156360164</v>
          </cell>
          <cell r="DS190">
            <v>12171.058194961719</v>
          </cell>
          <cell r="DT190">
            <v>0</v>
          </cell>
          <cell r="DU190">
            <v>12171.058194961719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3402</v>
          </cell>
          <cell r="EB190">
            <v>3402</v>
          </cell>
          <cell r="EC190">
            <v>-125.19999999999982</v>
          </cell>
          <cell r="ED190">
            <v>0</v>
          </cell>
          <cell r="EE190">
            <v>3276.8</v>
          </cell>
          <cell r="EF190">
            <v>3276.8</v>
          </cell>
          <cell r="EG190">
            <v>0</v>
          </cell>
          <cell r="EI190">
            <v>0</v>
          </cell>
          <cell r="EJ190">
            <v>0</v>
          </cell>
          <cell r="EK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144064.85819496171</v>
          </cell>
          <cell r="EQ190">
            <v>0</v>
          </cell>
          <cell r="ER190">
            <v>144064.85819496171</v>
          </cell>
          <cell r="ES190">
            <v>793846.77282910806</v>
          </cell>
          <cell r="ET190">
            <v>0</v>
          </cell>
          <cell r="EU190">
            <v>793846.77282910806</v>
          </cell>
          <cell r="EV190">
            <v>790569.97282910813</v>
          </cell>
          <cell r="EW190">
            <v>4273.3512044816653</v>
          </cell>
          <cell r="EX190">
            <v>4265</v>
          </cell>
          <cell r="EY190">
            <v>0</v>
          </cell>
          <cell r="EZ190">
            <v>789025</v>
          </cell>
          <cell r="FA190">
            <v>0</v>
          </cell>
          <cell r="FB190">
            <v>793846.77282910806</v>
          </cell>
          <cell r="FC190">
            <v>802965.59330338368</v>
          </cell>
          <cell r="FD190">
            <v>9118.8204742756207</v>
          </cell>
          <cell r="FE190">
            <v>802965.59330338368</v>
          </cell>
        </row>
        <row r="191">
          <cell r="A191">
            <v>2599</v>
          </cell>
          <cell r="B191">
            <v>8812599</v>
          </cell>
          <cell r="C191">
            <v>3050</v>
          </cell>
          <cell r="D191" t="str">
            <v>RB053050</v>
          </cell>
          <cell r="E191" t="str">
            <v>Ingatestone Infant School</v>
          </cell>
          <cell r="F191" t="str">
            <v>P</v>
          </cell>
          <cell r="G191" t="str">
            <v>Y</v>
          </cell>
          <cell r="H191">
            <v>10013279</v>
          </cell>
          <cell r="I191" t="str">
            <v/>
          </cell>
          <cell r="K191">
            <v>2599</v>
          </cell>
          <cell r="L191">
            <v>114909</v>
          </cell>
          <cell r="O191">
            <v>3</v>
          </cell>
          <cell r="P191">
            <v>0</v>
          </cell>
          <cell r="Q191">
            <v>0</v>
          </cell>
          <cell r="S191">
            <v>39</v>
          </cell>
          <cell r="T191">
            <v>91</v>
          </cell>
          <cell r="V191">
            <v>130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130</v>
          </cell>
          <cell r="AF191">
            <v>410553</v>
          </cell>
          <cell r="AG191">
            <v>0</v>
          </cell>
          <cell r="AH191">
            <v>0</v>
          </cell>
          <cell r="AI191">
            <v>0</v>
          </cell>
          <cell r="AJ191">
            <v>410553</v>
          </cell>
          <cell r="AK191">
            <v>11.999999999999998</v>
          </cell>
          <cell r="AL191">
            <v>5639.9999999999991</v>
          </cell>
          <cell r="AM191">
            <v>0</v>
          </cell>
          <cell r="AN191">
            <v>0</v>
          </cell>
          <cell r="AO191">
            <v>5639.9999999999991</v>
          </cell>
          <cell r="AP191">
            <v>11.999999999999998</v>
          </cell>
          <cell r="AQ191">
            <v>7079.9999999999991</v>
          </cell>
          <cell r="AR191">
            <v>0</v>
          </cell>
          <cell r="AS191">
            <v>0</v>
          </cell>
          <cell r="AT191">
            <v>7079.9999999999991</v>
          </cell>
          <cell r="AU191">
            <v>122.99999999999999</v>
          </cell>
          <cell r="AV191">
            <v>0</v>
          </cell>
          <cell r="AW191">
            <v>0.99999999999999967</v>
          </cell>
          <cell r="AX191">
            <v>219.99999999999991</v>
          </cell>
          <cell r="AY191">
            <v>5.0000000000000044</v>
          </cell>
          <cell r="AZ191">
            <v>1350.0000000000011</v>
          </cell>
          <cell r="BA191">
            <v>0.99999999999999967</v>
          </cell>
          <cell r="BB191">
            <v>419.99999999999989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1990.0000000000009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1990.0000000000009</v>
          </cell>
          <cell r="BZ191">
            <v>14710</v>
          </cell>
          <cell r="CA191">
            <v>0</v>
          </cell>
          <cell r="CB191">
            <v>14710</v>
          </cell>
          <cell r="CC191">
            <v>31.79993863148205</v>
          </cell>
          <cell r="CD191">
            <v>35933.930653574716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35933.930653574716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1.4285714285714299</v>
          </cell>
          <cell r="CX191">
            <v>807.14285714285791</v>
          </cell>
          <cell r="CY191">
            <v>0</v>
          </cell>
          <cell r="CZ191">
            <v>0</v>
          </cell>
          <cell r="DA191">
            <v>807.14285714285791</v>
          </cell>
          <cell r="DB191">
            <v>462004.07351071754</v>
          </cell>
          <cell r="DC191">
            <v>0</v>
          </cell>
          <cell r="DD191">
            <v>462004.07351071754</v>
          </cell>
          <cell r="DE191">
            <v>128617</v>
          </cell>
          <cell r="DF191">
            <v>0</v>
          </cell>
          <cell r="DG191">
            <v>128617</v>
          </cell>
          <cell r="DH191">
            <v>43.333333333333336</v>
          </cell>
          <cell r="DI191">
            <v>0</v>
          </cell>
          <cell r="DJ191">
            <v>1.7090000000000001</v>
          </cell>
          <cell r="DK191">
            <v>0</v>
          </cell>
          <cell r="DL191">
            <v>0.27250000000000008</v>
          </cell>
          <cell r="DO191">
            <v>0</v>
          </cell>
          <cell r="DP191">
            <v>0</v>
          </cell>
          <cell r="DQ191">
            <v>0</v>
          </cell>
          <cell r="DR191">
            <v>1.0156360164</v>
          </cell>
          <cell r="DS191">
            <v>9234.960791599191</v>
          </cell>
          <cell r="DT191">
            <v>0</v>
          </cell>
          <cell r="DU191">
            <v>9234.960791599191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12974</v>
          </cell>
          <cell r="EB191">
            <v>23306.85</v>
          </cell>
          <cell r="EC191">
            <v>0</v>
          </cell>
          <cell r="ED191">
            <v>0</v>
          </cell>
          <cell r="EE191">
            <v>23306.85</v>
          </cell>
          <cell r="EF191">
            <v>23306.85</v>
          </cell>
          <cell r="EG191">
            <v>0</v>
          </cell>
          <cell r="EI191">
            <v>0</v>
          </cell>
          <cell r="EJ191">
            <v>0</v>
          </cell>
          <cell r="EK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161158.81079159919</v>
          </cell>
          <cell r="EQ191">
            <v>0</v>
          </cell>
          <cell r="ER191">
            <v>161158.81079159919</v>
          </cell>
          <cell r="ES191">
            <v>623162.8843023167</v>
          </cell>
          <cell r="ET191">
            <v>0</v>
          </cell>
          <cell r="EU191">
            <v>623162.8843023167</v>
          </cell>
          <cell r="EV191">
            <v>599856.03430231684</v>
          </cell>
          <cell r="EW191">
            <v>4614.2771869408989</v>
          </cell>
          <cell r="EX191">
            <v>4265</v>
          </cell>
          <cell r="EY191">
            <v>0</v>
          </cell>
          <cell r="EZ191">
            <v>554450</v>
          </cell>
          <cell r="FA191">
            <v>0</v>
          </cell>
          <cell r="FB191">
            <v>623162.8843023167</v>
          </cell>
          <cell r="FC191">
            <v>627743.14017898659</v>
          </cell>
          <cell r="FD191">
            <v>4580.255876669893</v>
          </cell>
          <cell r="FE191">
            <v>627743.14017898659</v>
          </cell>
        </row>
        <row r="192">
          <cell r="A192">
            <v>3422</v>
          </cell>
          <cell r="B192">
            <v>8813422</v>
          </cell>
          <cell r="C192">
            <v>3064</v>
          </cell>
          <cell r="D192" t="str">
            <v>RB053064</v>
          </cell>
          <cell r="E192" t="str">
            <v>Ingrave Johnstone Church of England Voluntary Aided Primary School</v>
          </cell>
          <cell r="F192" t="str">
            <v>P</v>
          </cell>
          <cell r="G192" t="str">
            <v>Y</v>
          </cell>
          <cell r="H192">
            <v>10013283</v>
          </cell>
          <cell r="I192" t="str">
            <v/>
          </cell>
          <cell r="K192">
            <v>3422</v>
          </cell>
          <cell r="L192">
            <v>115154</v>
          </cell>
          <cell r="O192">
            <v>7</v>
          </cell>
          <cell r="P192">
            <v>0</v>
          </cell>
          <cell r="Q192">
            <v>0</v>
          </cell>
          <cell r="S192">
            <v>29</v>
          </cell>
          <cell r="T192">
            <v>172</v>
          </cell>
          <cell r="V192">
            <v>201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201</v>
          </cell>
          <cell r="AF192">
            <v>634778.1</v>
          </cell>
          <cell r="AG192">
            <v>0</v>
          </cell>
          <cell r="AH192">
            <v>0</v>
          </cell>
          <cell r="AI192">
            <v>0</v>
          </cell>
          <cell r="AJ192">
            <v>634778.1</v>
          </cell>
          <cell r="AK192">
            <v>26.000000000000043</v>
          </cell>
          <cell r="AL192">
            <v>12220.00000000002</v>
          </cell>
          <cell r="AM192">
            <v>0</v>
          </cell>
          <cell r="AN192">
            <v>0</v>
          </cell>
          <cell r="AO192">
            <v>12220.00000000002</v>
          </cell>
          <cell r="AP192">
            <v>26.999999999999954</v>
          </cell>
          <cell r="AQ192">
            <v>15929.999999999973</v>
          </cell>
          <cell r="AR192">
            <v>0</v>
          </cell>
          <cell r="AS192">
            <v>0</v>
          </cell>
          <cell r="AT192">
            <v>15929.999999999973</v>
          </cell>
          <cell r="AU192">
            <v>187.99999999999997</v>
          </cell>
          <cell r="AV192">
            <v>0</v>
          </cell>
          <cell r="AW192">
            <v>9.0000000000000053</v>
          </cell>
          <cell r="AX192">
            <v>1980.0000000000011</v>
          </cell>
          <cell r="AY192">
            <v>2.0000000000000009</v>
          </cell>
          <cell r="AZ192">
            <v>540.00000000000023</v>
          </cell>
          <cell r="BA192">
            <v>2.0000000000000009</v>
          </cell>
          <cell r="BB192">
            <v>840.00000000000034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3360.0000000000018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3360.0000000000018</v>
          </cell>
          <cell r="BZ192">
            <v>31509.999999999993</v>
          </cell>
          <cell r="CA192">
            <v>0</v>
          </cell>
          <cell r="CB192">
            <v>31509.999999999993</v>
          </cell>
          <cell r="CC192">
            <v>40.94444444444445</v>
          </cell>
          <cell r="CD192">
            <v>46267.222222222226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46267.222222222226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1.1823529411764704</v>
          </cell>
          <cell r="CX192">
            <v>668.02941176470574</v>
          </cell>
          <cell r="CY192">
            <v>0</v>
          </cell>
          <cell r="CZ192">
            <v>0</v>
          </cell>
          <cell r="DA192">
            <v>668.02941176470574</v>
          </cell>
          <cell r="DB192">
            <v>713223.35163398692</v>
          </cell>
          <cell r="DC192">
            <v>0</v>
          </cell>
          <cell r="DD192">
            <v>713223.35163398692</v>
          </cell>
          <cell r="DE192">
            <v>128617</v>
          </cell>
          <cell r="DF192">
            <v>0</v>
          </cell>
          <cell r="DG192">
            <v>128617</v>
          </cell>
          <cell r="DH192">
            <v>28.714285714285715</v>
          </cell>
          <cell r="DI192">
            <v>0</v>
          </cell>
          <cell r="DJ192">
            <v>1.885</v>
          </cell>
          <cell r="DK192">
            <v>0</v>
          </cell>
          <cell r="DL192">
            <v>0.71249999999999991</v>
          </cell>
          <cell r="DO192">
            <v>0</v>
          </cell>
          <cell r="DP192">
            <v>0</v>
          </cell>
          <cell r="DQ192">
            <v>0</v>
          </cell>
          <cell r="DR192">
            <v>1.0156360164</v>
          </cell>
          <cell r="DS192">
            <v>13163.029544330793</v>
          </cell>
          <cell r="DT192">
            <v>0</v>
          </cell>
          <cell r="DU192">
            <v>13163.029544330793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3558.4</v>
          </cell>
          <cell r="EB192">
            <v>3614</v>
          </cell>
          <cell r="EC192">
            <v>0</v>
          </cell>
          <cell r="ED192">
            <v>0</v>
          </cell>
          <cell r="EE192">
            <v>3614</v>
          </cell>
          <cell r="EF192">
            <v>3614</v>
          </cell>
          <cell r="EG192">
            <v>0</v>
          </cell>
          <cell r="EI192">
            <v>0</v>
          </cell>
          <cell r="EJ192">
            <v>0</v>
          </cell>
          <cell r="EK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145394.02954433078</v>
          </cell>
          <cell r="EQ192">
            <v>0</v>
          </cell>
          <cell r="ER192">
            <v>145394.02954433078</v>
          </cell>
          <cell r="ES192">
            <v>858617.38117831771</v>
          </cell>
          <cell r="ET192">
            <v>0</v>
          </cell>
          <cell r="EU192">
            <v>858617.38117831771</v>
          </cell>
          <cell r="EV192">
            <v>855003.38117831771</v>
          </cell>
          <cell r="EW192">
            <v>4253.7481650662576</v>
          </cell>
          <cell r="EX192">
            <v>4265</v>
          </cell>
          <cell r="EY192">
            <v>11.25183493374243</v>
          </cell>
          <cell r="EZ192">
            <v>857265</v>
          </cell>
          <cell r="FA192">
            <v>2261.618821682292</v>
          </cell>
          <cell r="FB192">
            <v>860879</v>
          </cell>
          <cell r="FC192">
            <v>858933.402602316</v>
          </cell>
          <cell r="FD192">
            <v>0</v>
          </cell>
          <cell r="FE192">
            <v>860879</v>
          </cell>
        </row>
        <row r="193">
          <cell r="A193">
            <v>2823</v>
          </cell>
          <cell r="B193">
            <v>8812823</v>
          </cell>
          <cell r="E193" t="str">
            <v>Ivy Chimneys Primary School</v>
          </cell>
          <cell r="F193" t="str">
            <v>P</v>
          </cell>
          <cell r="G193" t="str">
            <v/>
          </cell>
          <cell r="H193" t="str">
            <v/>
          </cell>
          <cell r="I193" t="str">
            <v>Y</v>
          </cell>
          <cell r="K193">
            <v>2823</v>
          </cell>
          <cell r="L193">
            <v>145605</v>
          </cell>
          <cell r="O193">
            <v>7</v>
          </cell>
          <cell r="P193">
            <v>0</v>
          </cell>
          <cell r="Q193">
            <v>0</v>
          </cell>
          <cell r="S193">
            <v>45</v>
          </cell>
          <cell r="T193">
            <v>253</v>
          </cell>
          <cell r="V193">
            <v>298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298</v>
          </cell>
          <cell r="AF193">
            <v>941113.79999999993</v>
          </cell>
          <cell r="AG193">
            <v>0</v>
          </cell>
          <cell r="AH193">
            <v>0</v>
          </cell>
          <cell r="AI193">
            <v>0</v>
          </cell>
          <cell r="AJ193">
            <v>941113.79999999993</v>
          </cell>
          <cell r="AK193">
            <v>41.999999999999929</v>
          </cell>
          <cell r="AL193">
            <v>19739.999999999967</v>
          </cell>
          <cell r="AM193">
            <v>0</v>
          </cell>
          <cell r="AN193">
            <v>0</v>
          </cell>
          <cell r="AO193">
            <v>19739.999999999967</v>
          </cell>
          <cell r="AP193">
            <v>45.000000000000007</v>
          </cell>
          <cell r="AQ193">
            <v>26550.000000000004</v>
          </cell>
          <cell r="AR193">
            <v>0</v>
          </cell>
          <cell r="AS193">
            <v>0</v>
          </cell>
          <cell r="AT193">
            <v>26550.000000000004</v>
          </cell>
          <cell r="AU193">
            <v>280.99999999999994</v>
          </cell>
          <cell r="AV193">
            <v>0</v>
          </cell>
          <cell r="AW193">
            <v>11.000000000000016</v>
          </cell>
          <cell r="AX193">
            <v>2420.0000000000036</v>
          </cell>
          <cell r="AY193">
            <v>6.0000000000000107</v>
          </cell>
          <cell r="AZ193">
            <v>1620.000000000003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4040.0000000000064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4040.0000000000064</v>
          </cell>
          <cell r="BZ193">
            <v>50329.999999999978</v>
          </cell>
          <cell r="CA193">
            <v>0</v>
          </cell>
          <cell r="CB193">
            <v>50329.999999999978</v>
          </cell>
          <cell r="CC193">
            <v>64.836820083682014</v>
          </cell>
          <cell r="CD193">
            <v>73265.606694560673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73265.606694560673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7.0671936758893139</v>
          </cell>
          <cell r="CX193">
            <v>3992.9644268774623</v>
          </cell>
          <cell r="CY193">
            <v>0</v>
          </cell>
          <cell r="CZ193">
            <v>0</v>
          </cell>
          <cell r="DA193">
            <v>3992.9644268774623</v>
          </cell>
          <cell r="DB193">
            <v>1068702.371121438</v>
          </cell>
          <cell r="DC193">
            <v>0</v>
          </cell>
          <cell r="DD193">
            <v>1068702.371121438</v>
          </cell>
          <cell r="DE193">
            <v>128617</v>
          </cell>
          <cell r="DF193">
            <v>0</v>
          </cell>
          <cell r="DG193">
            <v>128617</v>
          </cell>
          <cell r="DH193">
            <v>42.571428571428569</v>
          </cell>
          <cell r="DI193">
            <v>0</v>
          </cell>
          <cell r="DJ193">
            <v>1.1180000000000001</v>
          </cell>
          <cell r="DK193">
            <v>0</v>
          </cell>
          <cell r="DL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1.0156360164</v>
          </cell>
          <cell r="DS193">
            <v>18721.305322892502</v>
          </cell>
          <cell r="DT193">
            <v>0</v>
          </cell>
          <cell r="DU193">
            <v>18721.305322892502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4806.75</v>
          </cell>
          <cell r="EB193">
            <v>4806.75</v>
          </cell>
          <cell r="EC193">
            <v>0</v>
          </cell>
          <cell r="ED193">
            <v>0</v>
          </cell>
          <cell r="EE193">
            <v>4806.75</v>
          </cell>
          <cell r="EF193">
            <v>4806.75</v>
          </cell>
          <cell r="EG193">
            <v>0</v>
          </cell>
          <cell r="EI193">
            <v>0</v>
          </cell>
          <cell r="EJ193">
            <v>0</v>
          </cell>
          <cell r="EK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152145.0553228925</v>
          </cell>
          <cell r="EQ193">
            <v>0</v>
          </cell>
          <cell r="ER193">
            <v>152145.0553228925</v>
          </cell>
          <cell r="ES193">
            <v>1220847.4264443305</v>
          </cell>
          <cell r="ET193">
            <v>0</v>
          </cell>
          <cell r="EU193">
            <v>1220847.4264443305</v>
          </cell>
          <cell r="EV193">
            <v>1216040.6764443305</v>
          </cell>
          <cell r="EW193">
            <v>4080.6734108870151</v>
          </cell>
          <cell r="EX193">
            <v>4265</v>
          </cell>
          <cell r="EY193">
            <v>184.32658911298495</v>
          </cell>
          <cell r="EZ193">
            <v>1270970</v>
          </cell>
          <cell r="FA193">
            <v>54929.323555669514</v>
          </cell>
          <cell r="FB193">
            <v>1275776.75</v>
          </cell>
          <cell r="FC193">
            <v>1256460.8747808505</v>
          </cell>
          <cell r="FD193">
            <v>0</v>
          </cell>
          <cell r="FE193">
            <v>1275776.75</v>
          </cell>
        </row>
        <row r="194">
          <cell r="A194">
            <v>2159</v>
          </cell>
          <cell r="B194">
            <v>8812159</v>
          </cell>
          <cell r="E194" t="str">
            <v>Janet Duke Primary School</v>
          </cell>
          <cell r="F194" t="str">
            <v>P</v>
          </cell>
          <cell r="G194" t="str">
            <v/>
          </cell>
          <cell r="H194" t="str">
            <v/>
          </cell>
          <cell r="I194" t="str">
            <v>Y</v>
          </cell>
          <cell r="K194">
            <v>2159</v>
          </cell>
          <cell r="L194">
            <v>144351</v>
          </cell>
          <cell r="O194">
            <v>7</v>
          </cell>
          <cell r="P194">
            <v>0</v>
          </cell>
          <cell r="Q194">
            <v>0</v>
          </cell>
          <cell r="S194">
            <v>84</v>
          </cell>
          <cell r="T194">
            <v>548</v>
          </cell>
          <cell r="V194">
            <v>632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632</v>
          </cell>
          <cell r="AF194">
            <v>1995919.2</v>
          </cell>
          <cell r="AG194">
            <v>0</v>
          </cell>
          <cell r="AH194">
            <v>0</v>
          </cell>
          <cell r="AI194">
            <v>0</v>
          </cell>
          <cell r="AJ194">
            <v>1995919.2</v>
          </cell>
          <cell r="AK194">
            <v>323.99999999999983</v>
          </cell>
          <cell r="AL194">
            <v>152279.99999999991</v>
          </cell>
          <cell r="AM194">
            <v>0</v>
          </cell>
          <cell r="AN194">
            <v>0</v>
          </cell>
          <cell r="AO194">
            <v>152279.99999999991</v>
          </cell>
          <cell r="AP194">
            <v>326.99999999999983</v>
          </cell>
          <cell r="AQ194">
            <v>192929.99999999991</v>
          </cell>
          <cell r="AR194">
            <v>0</v>
          </cell>
          <cell r="AS194">
            <v>0</v>
          </cell>
          <cell r="AT194">
            <v>192929.99999999991</v>
          </cell>
          <cell r="AU194">
            <v>74.234920634920343</v>
          </cell>
          <cell r="AV194">
            <v>0</v>
          </cell>
          <cell r="AW194">
            <v>146.46349206349223</v>
          </cell>
          <cell r="AX194">
            <v>32221.968253968291</v>
          </cell>
          <cell r="AY194">
            <v>98.311111111111387</v>
          </cell>
          <cell r="AZ194">
            <v>26544.000000000073</v>
          </cell>
          <cell r="BA194">
            <v>76.241269841270068</v>
          </cell>
          <cell r="BB194">
            <v>32021.333333333427</v>
          </cell>
          <cell r="BC194">
            <v>93.295238095238346</v>
          </cell>
          <cell r="BD194">
            <v>42915.809523809643</v>
          </cell>
          <cell r="BE194">
            <v>133.42222222222216</v>
          </cell>
          <cell r="BF194">
            <v>65376.888888888861</v>
          </cell>
          <cell r="BG194">
            <v>10.031746031746049</v>
          </cell>
          <cell r="BH194">
            <v>6420.3174603174721</v>
          </cell>
          <cell r="BI194">
            <v>205500.31746031778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205500.31746031778</v>
          </cell>
          <cell r="BZ194">
            <v>550710.31746031763</v>
          </cell>
          <cell r="CA194">
            <v>0</v>
          </cell>
          <cell r="CB194">
            <v>550710.31746031763</v>
          </cell>
          <cell r="CC194">
            <v>247.91869918699186</v>
          </cell>
          <cell r="CD194">
            <v>280148.1300813008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280148.1300813008</v>
          </cell>
          <cell r="CR194">
            <v>11.157654516640278</v>
          </cell>
          <cell r="CS194">
            <v>10320.830427892257</v>
          </cell>
          <cell r="CT194">
            <v>0</v>
          </cell>
          <cell r="CU194">
            <v>0</v>
          </cell>
          <cell r="CV194">
            <v>10320.830427892257</v>
          </cell>
          <cell r="CW194">
            <v>63.663003663003835</v>
          </cell>
          <cell r="CX194">
            <v>35969.59706959717</v>
          </cell>
          <cell r="CY194">
            <v>0</v>
          </cell>
          <cell r="CZ194">
            <v>0</v>
          </cell>
          <cell r="DA194">
            <v>35969.59706959717</v>
          </cell>
          <cell r="DB194">
            <v>2873068.0750391074</v>
          </cell>
          <cell r="DC194">
            <v>0</v>
          </cell>
          <cell r="DD194">
            <v>2873068.0750391074</v>
          </cell>
          <cell r="DE194">
            <v>128617</v>
          </cell>
          <cell r="DF194">
            <v>0</v>
          </cell>
          <cell r="DG194">
            <v>128617</v>
          </cell>
          <cell r="DH194">
            <v>90.285714285714292</v>
          </cell>
          <cell r="DI194">
            <v>0</v>
          </cell>
          <cell r="DJ194">
            <v>0.67600000000000005</v>
          </cell>
          <cell r="DK194">
            <v>0</v>
          </cell>
          <cell r="DL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1.0156360164</v>
          </cell>
          <cell r="DS194">
            <v>46934.397060946736</v>
          </cell>
          <cell r="DT194">
            <v>0</v>
          </cell>
          <cell r="DU194">
            <v>46934.397060946736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10648.8</v>
          </cell>
          <cell r="EB194">
            <v>10648.8</v>
          </cell>
          <cell r="EC194">
            <v>0</v>
          </cell>
          <cell r="ED194">
            <v>0</v>
          </cell>
          <cell r="EE194">
            <v>10648.8</v>
          </cell>
          <cell r="EF194">
            <v>10648.8</v>
          </cell>
          <cell r="EG194">
            <v>0</v>
          </cell>
          <cell r="EI194">
            <v>0</v>
          </cell>
          <cell r="EJ194">
            <v>0</v>
          </cell>
          <cell r="EK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186200.19706094672</v>
          </cell>
          <cell r="EQ194">
            <v>0</v>
          </cell>
          <cell r="ER194">
            <v>186200.19706094672</v>
          </cell>
          <cell r="ES194">
            <v>3059268.2721000542</v>
          </cell>
          <cell r="ET194">
            <v>0</v>
          </cell>
          <cell r="EU194">
            <v>3059268.2721000542</v>
          </cell>
          <cell r="EV194">
            <v>3048619.4721000539</v>
          </cell>
          <cell r="EW194">
            <v>4823.7649875000852</v>
          </cell>
          <cell r="EX194">
            <v>4265</v>
          </cell>
          <cell r="EY194">
            <v>0</v>
          </cell>
          <cell r="EZ194">
            <v>2695480</v>
          </cell>
          <cell r="FA194">
            <v>0</v>
          </cell>
          <cell r="FB194">
            <v>3059268.2721000542</v>
          </cell>
          <cell r="FC194">
            <v>2831185.1512708217</v>
          </cell>
          <cell r="FD194">
            <v>0</v>
          </cell>
          <cell r="FE194">
            <v>3059268.2721000542</v>
          </cell>
        </row>
        <row r="195">
          <cell r="A195">
            <v>2171</v>
          </cell>
          <cell r="B195">
            <v>8812171</v>
          </cell>
          <cell r="E195" t="str">
            <v>Jerounds Primary Academy</v>
          </cell>
          <cell r="F195" t="str">
            <v>P</v>
          </cell>
          <cell r="G195" t="str">
            <v/>
          </cell>
          <cell r="H195" t="str">
            <v/>
          </cell>
          <cell r="I195" t="str">
            <v>Y</v>
          </cell>
          <cell r="K195">
            <v>2171</v>
          </cell>
          <cell r="L195">
            <v>145557</v>
          </cell>
          <cell r="O195">
            <v>7</v>
          </cell>
          <cell r="P195">
            <v>0</v>
          </cell>
          <cell r="Q195">
            <v>0</v>
          </cell>
          <cell r="S195">
            <v>47</v>
          </cell>
          <cell r="T195">
            <v>314</v>
          </cell>
          <cell r="V195">
            <v>361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361</v>
          </cell>
          <cell r="AF195">
            <v>1140074.0999999999</v>
          </cell>
          <cell r="AG195">
            <v>0</v>
          </cell>
          <cell r="AH195">
            <v>0</v>
          </cell>
          <cell r="AI195">
            <v>0</v>
          </cell>
          <cell r="AJ195">
            <v>1140074.0999999999</v>
          </cell>
          <cell r="AK195">
            <v>79.000000000000043</v>
          </cell>
          <cell r="AL195">
            <v>37130.000000000022</v>
          </cell>
          <cell r="AM195">
            <v>0</v>
          </cell>
          <cell r="AN195">
            <v>0</v>
          </cell>
          <cell r="AO195">
            <v>37130.000000000022</v>
          </cell>
          <cell r="AP195">
            <v>89.000000000000128</v>
          </cell>
          <cell r="AQ195">
            <v>52510.000000000073</v>
          </cell>
          <cell r="AR195">
            <v>0</v>
          </cell>
          <cell r="AS195">
            <v>0</v>
          </cell>
          <cell r="AT195">
            <v>52510.000000000073</v>
          </cell>
          <cell r="AU195">
            <v>110.53089887640455</v>
          </cell>
          <cell r="AV195">
            <v>0</v>
          </cell>
          <cell r="AW195">
            <v>166.30337078651695</v>
          </cell>
          <cell r="AX195">
            <v>36586.741573033731</v>
          </cell>
          <cell r="AY195">
            <v>39.547752808988832</v>
          </cell>
          <cell r="AZ195">
            <v>10677.893258426984</v>
          </cell>
          <cell r="BA195">
            <v>25.351123595505619</v>
          </cell>
          <cell r="BB195">
            <v>10647.471910112361</v>
          </cell>
          <cell r="BC195">
            <v>19.266853932584258</v>
          </cell>
          <cell r="BD195">
            <v>8862.7528089887583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66774.859550561843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66774.859550561843</v>
          </cell>
          <cell r="BZ195">
            <v>156414.85955056193</v>
          </cell>
          <cell r="CA195">
            <v>0</v>
          </cell>
          <cell r="CB195">
            <v>156414.85955056193</v>
          </cell>
          <cell r="CC195">
            <v>86.595015576323988</v>
          </cell>
          <cell r="CD195">
            <v>97852.367601246107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97852.367601246107</v>
          </cell>
          <cell r="CR195">
            <v>27.340000000000121</v>
          </cell>
          <cell r="CS195">
            <v>25289.500000000113</v>
          </cell>
          <cell r="CT195">
            <v>0</v>
          </cell>
          <cell r="CU195">
            <v>0</v>
          </cell>
          <cell r="CV195">
            <v>25289.500000000113</v>
          </cell>
          <cell r="CW195">
            <v>42.538216560509703</v>
          </cell>
          <cell r="CX195">
            <v>24034.092356687983</v>
          </cell>
          <cell r="CY195">
            <v>0</v>
          </cell>
          <cell r="CZ195">
            <v>0</v>
          </cell>
          <cell r="DA195">
            <v>24034.092356687983</v>
          </cell>
          <cell r="DB195">
            <v>1443664.9195084956</v>
          </cell>
          <cell r="DC195">
            <v>0</v>
          </cell>
          <cell r="DD195">
            <v>1443664.9195084956</v>
          </cell>
          <cell r="DE195">
            <v>128617</v>
          </cell>
          <cell r="DF195">
            <v>0</v>
          </cell>
          <cell r="DG195">
            <v>128617</v>
          </cell>
          <cell r="DH195">
            <v>51.571428571428569</v>
          </cell>
          <cell r="DI195">
            <v>0</v>
          </cell>
          <cell r="DJ195">
            <v>0.45800000000000002</v>
          </cell>
          <cell r="DK195">
            <v>0</v>
          </cell>
          <cell r="DL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1.0156360164</v>
          </cell>
          <cell r="DS195">
            <v>24584.225878858331</v>
          </cell>
          <cell r="DT195">
            <v>0</v>
          </cell>
          <cell r="DU195">
            <v>24584.225878858331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3831.6295</v>
          </cell>
          <cell r="EB195">
            <v>3831.6295</v>
          </cell>
          <cell r="EC195">
            <v>0</v>
          </cell>
          <cell r="ED195">
            <v>0</v>
          </cell>
          <cell r="EE195">
            <v>3831.6295</v>
          </cell>
          <cell r="EF195">
            <v>3831.6294999999996</v>
          </cell>
          <cell r="EG195">
            <v>0</v>
          </cell>
          <cell r="EI195">
            <v>0</v>
          </cell>
          <cell r="EJ195">
            <v>0</v>
          </cell>
          <cell r="EK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157032.85537885834</v>
          </cell>
          <cell r="EQ195">
            <v>0</v>
          </cell>
          <cell r="ER195">
            <v>157032.85537885834</v>
          </cell>
          <cell r="ES195">
            <v>1600697.7748873539</v>
          </cell>
          <cell r="ET195">
            <v>0</v>
          </cell>
          <cell r="EU195">
            <v>1600697.7748873539</v>
          </cell>
          <cell r="EV195">
            <v>1596866.1453873538</v>
          </cell>
          <cell r="EW195">
            <v>4423.4519262807589</v>
          </cell>
          <cell r="EX195">
            <v>4265</v>
          </cell>
          <cell r="EY195">
            <v>0</v>
          </cell>
          <cell r="EZ195">
            <v>1539665</v>
          </cell>
          <cell r="FA195">
            <v>0</v>
          </cell>
          <cell r="FB195">
            <v>1600697.7748873539</v>
          </cell>
          <cell r="FC195">
            <v>1522119.4505333905</v>
          </cell>
          <cell r="FD195">
            <v>0</v>
          </cell>
          <cell r="FE195">
            <v>1600697.7748873539</v>
          </cell>
        </row>
        <row r="196">
          <cell r="A196">
            <v>2300</v>
          </cell>
          <cell r="B196">
            <v>8812300</v>
          </cell>
          <cell r="C196">
            <v>1372</v>
          </cell>
          <cell r="D196" t="str">
            <v>RB051372</v>
          </cell>
          <cell r="E196" t="str">
            <v>John Bunyan Primary School and Nursery</v>
          </cell>
          <cell r="F196" t="str">
            <v>P</v>
          </cell>
          <cell r="G196" t="str">
            <v>Y</v>
          </cell>
          <cell r="H196">
            <v>10041579</v>
          </cell>
          <cell r="I196" t="str">
            <v/>
          </cell>
          <cell r="K196">
            <v>2300</v>
          </cell>
          <cell r="L196">
            <v>114818</v>
          </cell>
          <cell r="O196">
            <v>7</v>
          </cell>
          <cell r="P196">
            <v>0</v>
          </cell>
          <cell r="Q196">
            <v>0</v>
          </cell>
          <cell r="S196">
            <v>66</v>
          </cell>
          <cell r="T196">
            <v>430</v>
          </cell>
          <cell r="V196">
            <v>496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496</v>
          </cell>
          <cell r="AF196">
            <v>1566417.5999999999</v>
          </cell>
          <cell r="AG196">
            <v>0</v>
          </cell>
          <cell r="AH196">
            <v>0</v>
          </cell>
          <cell r="AI196">
            <v>0</v>
          </cell>
          <cell r="AJ196">
            <v>1566417.5999999999</v>
          </cell>
          <cell r="AK196">
            <v>195.0000000000002</v>
          </cell>
          <cell r="AL196">
            <v>91650.000000000087</v>
          </cell>
          <cell r="AM196">
            <v>0</v>
          </cell>
          <cell r="AN196">
            <v>0</v>
          </cell>
          <cell r="AO196">
            <v>91650.000000000087</v>
          </cell>
          <cell r="AP196">
            <v>211.0000000000002</v>
          </cell>
          <cell r="AQ196">
            <v>124490.00000000012</v>
          </cell>
          <cell r="AR196">
            <v>0</v>
          </cell>
          <cell r="AS196">
            <v>0</v>
          </cell>
          <cell r="AT196">
            <v>124490.00000000012</v>
          </cell>
          <cell r="AU196">
            <v>171</v>
          </cell>
          <cell r="AV196">
            <v>0</v>
          </cell>
          <cell r="AW196">
            <v>7.9999999999999911</v>
          </cell>
          <cell r="AX196">
            <v>1759.999999999998</v>
          </cell>
          <cell r="AY196">
            <v>188.99999999999991</v>
          </cell>
          <cell r="AZ196">
            <v>51029.999999999978</v>
          </cell>
          <cell r="BA196">
            <v>127.99999999999986</v>
          </cell>
          <cell r="BB196">
            <v>53759.999999999942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106549.99999999991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106549.99999999991</v>
          </cell>
          <cell r="BZ196">
            <v>322690.00000000012</v>
          </cell>
          <cell r="CA196">
            <v>0</v>
          </cell>
          <cell r="CB196">
            <v>322690.00000000012</v>
          </cell>
          <cell r="CC196">
            <v>182.15384615384616</v>
          </cell>
          <cell r="CD196">
            <v>205833.84615384616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205833.84615384616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26.530232558139556</v>
          </cell>
          <cell r="CX196">
            <v>14989.581395348849</v>
          </cell>
          <cell r="CY196">
            <v>0</v>
          </cell>
          <cell r="CZ196">
            <v>0</v>
          </cell>
          <cell r="DA196">
            <v>14989.581395348849</v>
          </cell>
          <cell r="DB196">
            <v>2109931.0275491951</v>
          </cell>
          <cell r="DC196">
            <v>0</v>
          </cell>
          <cell r="DD196">
            <v>2109931.0275491951</v>
          </cell>
          <cell r="DE196">
            <v>128617</v>
          </cell>
          <cell r="DF196">
            <v>0</v>
          </cell>
          <cell r="DG196">
            <v>128617</v>
          </cell>
          <cell r="DH196">
            <v>70.857142857142861</v>
          </cell>
          <cell r="DI196">
            <v>0</v>
          </cell>
          <cell r="DJ196">
            <v>0.78500000000000003</v>
          </cell>
          <cell r="DK196">
            <v>0</v>
          </cell>
          <cell r="DL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1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46336</v>
          </cell>
          <cell r="EB196">
            <v>47060</v>
          </cell>
          <cell r="EC196">
            <v>0</v>
          </cell>
          <cell r="ED196">
            <v>0</v>
          </cell>
          <cell r="EE196">
            <v>47060</v>
          </cell>
          <cell r="EF196">
            <v>47060</v>
          </cell>
          <cell r="EG196">
            <v>0</v>
          </cell>
          <cell r="EI196">
            <v>0</v>
          </cell>
          <cell r="EJ196">
            <v>0</v>
          </cell>
          <cell r="EK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175677</v>
          </cell>
          <cell r="EQ196">
            <v>0</v>
          </cell>
          <cell r="ER196">
            <v>175677</v>
          </cell>
          <cell r="ES196">
            <v>2285608.0275491951</v>
          </cell>
          <cell r="ET196">
            <v>0</v>
          </cell>
          <cell r="EU196">
            <v>2285608.0275491951</v>
          </cell>
          <cell r="EV196">
            <v>2238548.0275491951</v>
          </cell>
          <cell r="EW196">
            <v>4513.2016684459577</v>
          </cell>
          <cell r="EX196">
            <v>4265</v>
          </cell>
          <cell r="EY196">
            <v>0</v>
          </cell>
          <cell r="EZ196">
            <v>2115440</v>
          </cell>
          <cell r="FA196">
            <v>0</v>
          </cell>
          <cell r="FB196">
            <v>2285608.0275491951</v>
          </cell>
          <cell r="FC196">
            <v>2161972.1211743923</v>
          </cell>
          <cell r="FD196">
            <v>0</v>
          </cell>
          <cell r="FE196">
            <v>2285608.0275491951</v>
          </cell>
        </row>
        <row r="197">
          <cell r="A197">
            <v>2669</v>
          </cell>
          <cell r="B197">
            <v>8812669</v>
          </cell>
          <cell r="C197">
            <v>1376</v>
          </cell>
          <cell r="D197" t="str">
            <v>RB051376</v>
          </cell>
          <cell r="E197" t="str">
            <v>John Ray Infant School</v>
          </cell>
          <cell r="F197" t="str">
            <v>P</v>
          </cell>
          <cell r="G197" t="str">
            <v>Y</v>
          </cell>
          <cell r="H197">
            <v>10041499</v>
          </cell>
          <cell r="I197" t="str">
            <v/>
          </cell>
          <cell r="K197">
            <v>2669</v>
          </cell>
          <cell r="L197">
            <v>114941</v>
          </cell>
          <cell r="O197">
            <v>3</v>
          </cell>
          <cell r="P197">
            <v>0</v>
          </cell>
          <cell r="Q197">
            <v>0</v>
          </cell>
          <cell r="S197">
            <v>98</v>
          </cell>
          <cell r="T197">
            <v>223</v>
          </cell>
          <cell r="V197">
            <v>321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321</v>
          </cell>
          <cell r="AF197">
            <v>1013750.1</v>
          </cell>
          <cell r="AG197">
            <v>0</v>
          </cell>
          <cell r="AH197">
            <v>0</v>
          </cell>
          <cell r="AI197">
            <v>0</v>
          </cell>
          <cell r="AJ197">
            <v>1013750.1</v>
          </cell>
          <cell r="AK197">
            <v>79.999999999999986</v>
          </cell>
          <cell r="AL197">
            <v>37599.999999999993</v>
          </cell>
          <cell r="AM197">
            <v>0</v>
          </cell>
          <cell r="AN197">
            <v>0</v>
          </cell>
          <cell r="AO197">
            <v>37599.999999999993</v>
          </cell>
          <cell r="AP197">
            <v>79.999999999999986</v>
          </cell>
          <cell r="AQ197">
            <v>47199.999999999993</v>
          </cell>
          <cell r="AR197">
            <v>0</v>
          </cell>
          <cell r="AS197">
            <v>0</v>
          </cell>
          <cell r="AT197">
            <v>47199.999999999993</v>
          </cell>
          <cell r="AU197">
            <v>238.99999999999989</v>
          </cell>
          <cell r="AV197">
            <v>0</v>
          </cell>
          <cell r="AW197">
            <v>67.000000000000057</v>
          </cell>
          <cell r="AX197">
            <v>14740.000000000013</v>
          </cell>
          <cell r="AY197">
            <v>10.000000000000005</v>
          </cell>
          <cell r="AZ197">
            <v>2700.0000000000014</v>
          </cell>
          <cell r="BA197">
            <v>4.9999999999999867</v>
          </cell>
          <cell r="BB197">
            <v>2099.9999999999945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19540.000000000007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19540.000000000007</v>
          </cell>
          <cell r="BZ197">
            <v>104340</v>
          </cell>
          <cell r="CA197">
            <v>0</v>
          </cell>
          <cell r="CB197">
            <v>104340</v>
          </cell>
          <cell r="CC197">
            <v>78.521386928505663</v>
          </cell>
          <cell r="CD197">
            <v>88729.167229211394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88729.167229211394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48.941704035874288</v>
          </cell>
          <cell r="CX197">
            <v>27652.062780268974</v>
          </cell>
          <cell r="CY197">
            <v>0</v>
          </cell>
          <cell r="CZ197">
            <v>0</v>
          </cell>
          <cell r="DA197">
            <v>27652.062780268974</v>
          </cell>
          <cell r="DB197">
            <v>1234471.3300094802</v>
          </cell>
          <cell r="DC197">
            <v>0</v>
          </cell>
          <cell r="DD197">
            <v>1234471.3300094802</v>
          </cell>
          <cell r="DE197">
            <v>128617</v>
          </cell>
          <cell r="DF197">
            <v>0</v>
          </cell>
          <cell r="DG197">
            <v>128617</v>
          </cell>
          <cell r="DH197">
            <v>107</v>
          </cell>
          <cell r="DI197">
            <v>0</v>
          </cell>
          <cell r="DJ197">
            <v>1.44</v>
          </cell>
          <cell r="DK197">
            <v>0</v>
          </cell>
          <cell r="DL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1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50688</v>
          </cell>
          <cell r="EB197">
            <v>51480</v>
          </cell>
          <cell r="EC197">
            <v>3072</v>
          </cell>
          <cell r="ED197">
            <v>0</v>
          </cell>
          <cell r="EE197">
            <v>54552</v>
          </cell>
          <cell r="EF197">
            <v>54552</v>
          </cell>
          <cell r="EG197">
            <v>0</v>
          </cell>
          <cell r="EI197">
            <v>0</v>
          </cell>
          <cell r="EJ197">
            <v>0</v>
          </cell>
          <cell r="EK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183169</v>
          </cell>
          <cell r="EQ197">
            <v>0</v>
          </cell>
          <cell r="ER197">
            <v>183169</v>
          </cell>
          <cell r="ES197">
            <v>1417640.3300094802</v>
          </cell>
          <cell r="ET197">
            <v>0</v>
          </cell>
          <cell r="EU197">
            <v>1417640.3300094802</v>
          </cell>
          <cell r="EV197">
            <v>1363088.3300094802</v>
          </cell>
          <cell r="EW197">
            <v>4246.3810903722124</v>
          </cell>
          <cell r="EX197">
            <v>4265</v>
          </cell>
          <cell r="EY197">
            <v>18.618909627787616</v>
          </cell>
          <cell r="EZ197">
            <v>1369065</v>
          </cell>
          <cell r="FA197">
            <v>5976.6699905197602</v>
          </cell>
          <cell r="FB197">
            <v>1423617</v>
          </cell>
          <cell r="FC197">
            <v>1403988.7083538463</v>
          </cell>
          <cell r="FD197">
            <v>0</v>
          </cell>
          <cell r="FE197">
            <v>1423617</v>
          </cell>
        </row>
        <row r="198">
          <cell r="A198">
            <v>2150</v>
          </cell>
          <cell r="B198">
            <v>8812150</v>
          </cell>
          <cell r="E198" t="str">
            <v>John Ray Junior School</v>
          </cell>
          <cell r="F198" t="str">
            <v>P</v>
          </cell>
          <cell r="G198" t="str">
            <v/>
          </cell>
          <cell r="H198" t="str">
            <v/>
          </cell>
          <cell r="I198" t="str">
            <v>Y</v>
          </cell>
          <cell r="K198">
            <v>2150</v>
          </cell>
          <cell r="L198">
            <v>143538</v>
          </cell>
          <cell r="O198">
            <v>4</v>
          </cell>
          <cell r="P198">
            <v>0</v>
          </cell>
          <cell r="Q198">
            <v>0</v>
          </cell>
          <cell r="S198">
            <v>0</v>
          </cell>
          <cell r="T198">
            <v>400</v>
          </cell>
          <cell r="V198">
            <v>400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400</v>
          </cell>
          <cell r="AF198">
            <v>1263240</v>
          </cell>
          <cell r="AG198">
            <v>0</v>
          </cell>
          <cell r="AH198">
            <v>0</v>
          </cell>
          <cell r="AI198">
            <v>0</v>
          </cell>
          <cell r="AJ198">
            <v>1263240</v>
          </cell>
          <cell r="AK198">
            <v>83</v>
          </cell>
          <cell r="AL198">
            <v>39010</v>
          </cell>
          <cell r="AM198">
            <v>0</v>
          </cell>
          <cell r="AN198">
            <v>0</v>
          </cell>
          <cell r="AO198">
            <v>39010</v>
          </cell>
          <cell r="AP198">
            <v>113.99999999999999</v>
          </cell>
          <cell r="AQ198">
            <v>67259.999999999985</v>
          </cell>
          <cell r="AR198">
            <v>0</v>
          </cell>
          <cell r="AS198">
            <v>0</v>
          </cell>
          <cell r="AT198">
            <v>67259.999999999985</v>
          </cell>
          <cell r="AU198">
            <v>313</v>
          </cell>
          <cell r="AV198">
            <v>0</v>
          </cell>
          <cell r="AW198">
            <v>70</v>
          </cell>
          <cell r="AX198">
            <v>15400</v>
          </cell>
          <cell r="AY198">
            <v>14.000000000000002</v>
          </cell>
          <cell r="AZ198">
            <v>3780.0000000000005</v>
          </cell>
          <cell r="BA198">
            <v>3</v>
          </cell>
          <cell r="BB198">
            <v>1260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20440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20440</v>
          </cell>
          <cell r="BZ198">
            <v>126709.99999999999</v>
          </cell>
          <cell r="CA198">
            <v>0</v>
          </cell>
          <cell r="CB198">
            <v>126709.99999999999</v>
          </cell>
          <cell r="CC198">
            <v>108.41750841750842</v>
          </cell>
          <cell r="CD198">
            <v>122511.78451178451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122511.78451178451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14.000000000000002</v>
          </cell>
          <cell r="CX198">
            <v>7910.0000000000009</v>
          </cell>
          <cell r="CY198">
            <v>0</v>
          </cell>
          <cell r="CZ198">
            <v>0</v>
          </cell>
          <cell r="DA198">
            <v>7910.0000000000009</v>
          </cell>
          <cell r="DB198">
            <v>1520371.7845117846</v>
          </cell>
          <cell r="DC198">
            <v>0</v>
          </cell>
          <cell r="DD198">
            <v>1520371.7845117846</v>
          </cell>
          <cell r="DE198">
            <v>128617</v>
          </cell>
          <cell r="DF198">
            <v>0</v>
          </cell>
          <cell r="DG198">
            <v>128617</v>
          </cell>
          <cell r="DH198">
            <v>100</v>
          </cell>
          <cell r="DI198">
            <v>0</v>
          </cell>
          <cell r="DJ198">
            <v>1.4690000000000001</v>
          </cell>
          <cell r="DK198">
            <v>0</v>
          </cell>
          <cell r="DL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6458.3</v>
          </cell>
          <cell r="EB198">
            <v>6458.3</v>
          </cell>
          <cell r="EC198">
            <v>0</v>
          </cell>
          <cell r="ED198">
            <v>0</v>
          </cell>
          <cell r="EE198">
            <v>6458.3</v>
          </cell>
          <cell r="EF198">
            <v>6458.3</v>
          </cell>
          <cell r="EG198">
            <v>0</v>
          </cell>
          <cell r="EI198">
            <v>0</v>
          </cell>
          <cell r="EJ198">
            <v>0</v>
          </cell>
          <cell r="EK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135075.29999999999</v>
          </cell>
          <cell r="EQ198">
            <v>0</v>
          </cell>
          <cell r="ER198">
            <v>135075.29999999999</v>
          </cell>
          <cell r="ES198">
            <v>1655447.0845117846</v>
          </cell>
          <cell r="ET198">
            <v>0</v>
          </cell>
          <cell r="EU198">
            <v>1655447.0845117846</v>
          </cell>
          <cell r="EV198">
            <v>1648988.7845117846</v>
          </cell>
          <cell r="EW198">
            <v>4122.4719612794615</v>
          </cell>
          <cell r="EX198">
            <v>4265</v>
          </cell>
          <cell r="EY198">
            <v>142.52803872053846</v>
          </cell>
          <cell r="EZ198">
            <v>1706000</v>
          </cell>
          <cell r="FA198">
            <v>57011.215488215443</v>
          </cell>
          <cell r="FB198">
            <v>1712458.3</v>
          </cell>
          <cell r="FC198">
            <v>1686497.559351621</v>
          </cell>
          <cell r="FD198">
            <v>0</v>
          </cell>
          <cell r="FE198">
            <v>1712458.3</v>
          </cell>
        </row>
        <row r="199">
          <cell r="A199">
            <v>5211</v>
          </cell>
          <cell r="B199">
            <v>8815211</v>
          </cell>
          <cell r="E199" t="str">
            <v>Jotmans Hall Primary School</v>
          </cell>
          <cell r="F199" t="str">
            <v>P</v>
          </cell>
          <cell r="G199" t="str">
            <v/>
          </cell>
          <cell r="H199" t="str">
            <v/>
          </cell>
          <cell r="I199" t="str">
            <v>Y</v>
          </cell>
          <cell r="K199">
            <v>5211</v>
          </cell>
          <cell r="L199">
            <v>137247</v>
          </cell>
          <cell r="O199">
            <v>7</v>
          </cell>
          <cell r="P199">
            <v>0</v>
          </cell>
          <cell r="Q199">
            <v>0</v>
          </cell>
          <cell r="S199">
            <v>45</v>
          </cell>
          <cell r="T199">
            <v>268</v>
          </cell>
          <cell r="V199">
            <v>313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313</v>
          </cell>
          <cell r="AF199">
            <v>988485.29999999993</v>
          </cell>
          <cell r="AG199">
            <v>0</v>
          </cell>
          <cell r="AH199">
            <v>0</v>
          </cell>
          <cell r="AI199">
            <v>0</v>
          </cell>
          <cell r="AJ199">
            <v>988485.29999999993</v>
          </cell>
          <cell r="AK199">
            <v>48.99999999999995</v>
          </cell>
          <cell r="AL199">
            <v>23029.999999999978</v>
          </cell>
          <cell r="AM199">
            <v>0</v>
          </cell>
          <cell r="AN199">
            <v>0</v>
          </cell>
          <cell r="AO199">
            <v>23029.999999999978</v>
          </cell>
          <cell r="AP199">
            <v>48.99999999999995</v>
          </cell>
          <cell r="AQ199">
            <v>28909.999999999971</v>
          </cell>
          <cell r="AR199">
            <v>0</v>
          </cell>
          <cell r="AS199">
            <v>0</v>
          </cell>
          <cell r="AT199">
            <v>28909.999999999971</v>
          </cell>
          <cell r="AU199">
            <v>273.875</v>
          </cell>
          <cell r="AV199">
            <v>0</v>
          </cell>
          <cell r="AW199">
            <v>17.054487179487182</v>
          </cell>
          <cell r="AX199">
            <v>3751.9871794871801</v>
          </cell>
          <cell r="AY199">
            <v>16.051282051282058</v>
          </cell>
          <cell r="AZ199">
            <v>4333.8461538461561</v>
          </cell>
          <cell r="BA199">
            <v>3.0096153846153859</v>
          </cell>
          <cell r="BB199">
            <v>1264.0384615384621</v>
          </cell>
          <cell r="BC199">
            <v>1.0032051282051297</v>
          </cell>
          <cell r="BD199">
            <v>461.47435897435969</v>
          </cell>
          <cell r="BE199">
            <v>2.0064102564102564</v>
          </cell>
          <cell r="BF199">
            <v>983.14102564102564</v>
          </cell>
          <cell r="BG199">
            <v>0</v>
          </cell>
          <cell r="BH199">
            <v>0</v>
          </cell>
          <cell r="BI199">
            <v>10794.487179487183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10794.487179487183</v>
          </cell>
          <cell r="BZ199">
            <v>62734.487179487129</v>
          </cell>
          <cell r="CA199">
            <v>0</v>
          </cell>
          <cell r="CB199">
            <v>62734.487179487129</v>
          </cell>
          <cell r="CC199">
            <v>79.122676579925638</v>
          </cell>
          <cell r="CD199">
            <v>89408.624535315976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89408.624535315976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2.3358208955223883</v>
          </cell>
          <cell r="CX199">
            <v>1319.7388059701493</v>
          </cell>
          <cell r="CY199">
            <v>0</v>
          </cell>
          <cell r="CZ199">
            <v>0</v>
          </cell>
          <cell r="DA199">
            <v>1319.7388059701493</v>
          </cell>
          <cell r="DB199">
            <v>1141948.1505207731</v>
          </cell>
          <cell r="DC199">
            <v>0</v>
          </cell>
          <cell r="DD199">
            <v>1141948.1505207731</v>
          </cell>
          <cell r="DE199">
            <v>128617</v>
          </cell>
          <cell r="DF199">
            <v>0</v>
          </cell>
          <cell r="DG199">
            <v>128617</v>
          </cell>
          <cell r="DH199">
            <v>44.714285714285715</v>
          </cell>
          <cell r="DI199">
            <v>0</v>
          </cell>
          <cell r="DJ199">
            <v>0.59899999999999998</v>
          </cell>
          <cell r="DK199">
            <v>0</v>
          </cell>
          <cell r="DL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1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5127.2</v>
          </cell>
          <cell r="EB199">
            <v>5127.2</v>
          </cell>
          <cell r="EC199">
            <v>0</v>
          </cell>
          <cell r="ED199">
            <v>0</v>
          </cell>
          <cell r="EE199">
            <v>5127.2</v>
          </cell>
          <cell r="EF199">
            <v>5127.2</v>
          </cell>
          <cell r="EG199">
            <v>0</v>
          </cell>
          <cell r="EI199">
            <v>0</v>
          </cell>
          <cell r="EJ199">
            <v>0</v>
          </cell>
          <cell r="EK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133744.20000000001</v>
          </cell>
          <cell r="EQ199">
            <v>0</v>
          </cell>
          <cell r="ER199">
            <v>133744.20000000001</v>
          </cell>
          <cell r="ES199">
            <v>1275692.3505207731</v>
          </cell>
          <cell r="ET199">
            <v>0</v>
          </cell>
          <cell r="EU199">
            <v>1275692.3505207731</v>
          </cell>
          <cell r="EV199">
            <v>1270565.1505207731</v>
          </cell>
          <cell r="EW199">
            <v>4059.3135799385723</v>
          </cell>
          <cell r="EX199">
            <v>4265</v>
          </cell>
          <cell r="EY199">
            <v>205.68642006142773</v>
          </cell>
          <cell r="EZ199">
            <v>1334945</v>
          </cell>
          <cell r="FA199">
            <v>64379.849479226861</v>
          </cell>
          <cell r="FB199">
            <v>1340072.2</v>
          </cell>
          <cell r="FC199">
            <v>1319777.4713216559</v>
          </cell>
          <cell r="FD199">
            <v>0</v>
          </cell>
          <cell r="FE199">
            <v>1340072.2</v>
          </cell>
        </row>
        <row r="200">
          <cell r="A200">
            <v>2717</v>
          </cell>
          <cell r="B200">
            <v>8812717</v>
          </cell>
          <cell r="E200" t="str">
            <v>Katherine Semar Infant School</v>
          </cell>
          <cell r="F200" t="str">
            <v>P</v>
          </cell>
          <cell r="G200" t="str">
            <v/>
          </cell>
          <cell r="H200" t="str">
            <v/>
          </cell>
          <cell r="I200" t="str">
            <v>Y</v>
          </cell>
          <cell r="K200">
            <v>2717</v>
          </cell>
          <cell r="L200">
            <v>141574</v>
          </cell>
          <cell r="O200">
            <v>3</v>
          </cell>
          <cell r="P200">
            <v>0</v>
          </cell>
          <cell r="Q200">
            <v>0</v>
          </cell>
          <cell r="S200">
            <v>58</v>
          </cell>
          <cell r="T200">
            <v>119</v>
          </cell>
          <cell r="V200">
            <v>177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177</v>
          </cell>
          <cell r="AF200">
            <v>558983.69999999995</v>
          </cell>
          <cell r="AG200">
            <v>0</v>
          </cell>
          <cell r="AH200">
            <v>0</v>
          </cell>
          <cell r="AI200">
            <v>0</v>
          </cell>
          <cell r="AJ200">
            <v>558983.69999999995</v>
          </cell>
          <cell r="AK200">
            <v>17.99999999999995</v>
          </cell>
          <cell r="AL200">
            <v>8459.9999999999764</v>
          </cell>
          <cell r="AM200">
            <v>0</v>
          </cell>
          <cell r="AN200">
            <v>0</v>
          </cell>
          <cell r="AO200">
            <v>8459.9999999999764</v>
          </cell>
          <cell r="AP200">
            <v>19.000000000000075</v>
          </cell>
          <cell r="AQ200">
            <v>11210.000000000044</v>
          </cell>
          <cell r="AR200">
            <v>0</v>
          </cell>
          <cell r="AS200">
            <v>0</v>
          </cell>
          <cell r="AT200">
            <v>11210.000000000044</v>
          </cell>
          <cell r="AU200">
            <v>177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19670.000000000022</v>
          </cell>
          <cell r="CA200">
            <v>0</v>
          </cell>
          <cell r="CB200">
            <v>19670.000000000022</v>
          </cell>
          <cell r="CC200">
            <v>43.296839521325566</v>
          </cell>
          <cell r="CD200">
            <v>48925.428659097888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48925.428659097888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23.798319327731086</v>
          </cell>
          <cell r="CX200">
            <v>13446.050420168063</v>
          </cell>
          <cell r="CY200">
            <v>0</v>
          </cell>
          <cell r="CZ200">
            <v>0</v>
          </cell>
          <cell r="DA200">
            <v>13446.050420168063</v>
          </cell>
          <cell r="DB200">
            <v>641025.17907926592</v>
          </cell>
          <cell r="DC200">
            <v>0</v>
          </cell>
          <cell r="DD200">
            <v>641025.17907926592</v>
          </cell>
          <cell r="DE200">
            <v>128617</v>
          </cell>
          <cell r="DF200">
            <v>0</v>
          </cell>
          <cell r="DG200">
            <v>128617</v>
          </cell>
          <cell r="DH200">
            <v>59</v>
          </cell>
          <cell r="DI200">
            <v>0</v>
          </cell>
          <cell r="DJ200">
            <v>0.78400000000000003</v>
          </cell>
          <cell r="DK200">
            <v>0</v>
          </cell>
          <cell r="DL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1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3213.9479999999999</v>
          </cell>
          <cell r="EB200">
            <v>3213.9479999999999</v>
          </cell>
          <cell r="EC200">
            <v>0</v>
          </cell>
          <cell r="ED200">
            <v>0</v>
          </cell>
          <cell r="EE200">
            <v>3213.9479999999999</v>
          </cell>
          <cell r="EF200">
            <v>3213.9479999999999</v>
          </cell>
          <cell r="EG200">
            <v>0</v>
          </cell>
          <cell r="EI200">
            <v>0</v>
          </cell>
          <cell r="EJ200">
            <v>0</v>
          </cell>
          <cell r="EK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131830.948</v>
          </cell>
          <cell r="EQ200">
            <v>0</v>
          </cell>
          <cell r="ER200">
            <v>131830.948</v>
          </cell>
          <cell r="ES200">
            <v>772856.12707926589</v>
          </cell>
          <cell r="ET200">
            <v>0</v>
          </cell>
          <cell r="EU200">
            <v>772856.12707926589</v>
          </cell>
          <cell r="EV200">
            <v>769642.17907926592</v>
          </cell>
          <cell r="EW200">
            <v>4348.2608987529147</v>
          </cell>
          <cell r="EX200">
            <v>4265</v>
          </cell>
          <cell r="EY200">
            <v>0</v>
          </cell>
          <cell r="EZ200">
            <v>754905</v>
          </cell>
          <cell r="FA200">
            <v>0</v>
          </cell>
          <cell r="FB200">
            <v>772856.12707926589</v>
          </cell>
          <cell r="FC200">
            <v>756161.17389425589</v>
          </cell>
          <cell r="FD200">
            <v>0</v>
          </cell>
          <cell r="FE200">
            <v>772856.12707926589</v>
          </cell>
        </row>
        <row r="201">
          <cell r="A201">
            <v>2687</v>
          </cell>
          <cell r="B201">
            <v>8812687</v>
          </cell>
          <cell r="E201" t="str">
            <v>Katherine Semar Junior School</v>
          </cell>
          <cell r="F201" t="str">
            <v>P</v>
          </cell>
          <cell r="G201" t="str">
            <v/>
          </cell>
          <cell r="H201" t="str">
            <v/>
          </cell>
          <cell r="I201" t="str">
            <v>Y</v>
          </cell>
          <cell r="K201">
            <v>2687</v>
          </cell>
          <cell r="L201">
            <v>141572</v>
          </cell>
          <cell r="O201">
            <v>4</v>
          </cell>
          <cell r="P201">
            <v>0</v>
          </cell>
          <cell r="Q201">
            <v>0</v>
          </cell>
          <cell r="S201">
            <v>0</v>
          </cell>
          <cell r="T201">
            <v>256</v>
          </cell>
          <cell r="V201">
            <v>256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256</v>
          </cell>
          <cell r="AF201">
            <v>808473.59999999998</v>
          </cell>
          <cell r="AG201">
            <v>0</v>
          </cell>
          <cell r="AH201">
            <v>0</v>
          </cell>
          <cell r="AI201">
            <v>0</v>
          </cell>
          <cell r="AJ201">
            <v>808473.59999999998</v>
          </cell>
          <cell r="AK201">
            <v>34</v>
          </cell>
          <cell r="AL201">
            <v>15980</v>
          </cell>
          <cell r="AM201">
            <v>0</v>
          </cell>
          <cell r="AN201">
            <v>0</v>
          </cell>
          <cell r="AO201">
            <v>15980</v>
          </cell>
          <cell r="AP201">
            <v>38</v>
          </cell>
          <cell r="AQ201">
            <v>22420</v>
          </cell>
          <cell r="AR201">
            <v>0</v>
          </cell>
          <cell r="AS201">
            <v>0</v>
          </cell>
          <cell r="AT201">
            <v>22420</v>
          </cell>
          <cell r="AU201">
            <v>256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38400</v>
          </cell>
          <cell r="CA201">
            <v>0</v>
          </cell>
          <cell r="CB201">
            <v>38400</v>
          </cell>
          <cell r="CC201">
            <v>44.765027322404372</v>
          </cell>
          <cell r="CD201">
            <v>50584.480874316941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50584.480874316941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10</v>
          </cell>
          <cell r="CX201">
            <v>5650</v>
          </cell>
          <cell r="CY201">
            <v>0</v>
          </cell>
          <cell r="CZ201">
            <v>0</v>
          </cell>
          <cell r="DA201">
            <v>5650</v>
          </cell>
          <cell r="DB201">
            <v>903108.08087431686</v>
          </cell>
          <cell r="DC201">
            <v>0</v>
          </cell>
          <cell r="DD201">
            <v>903108.08087431686</v>
          </cell>
          <cell r="DE201">
            <v>128617</v>
          </cell>
          <cell r="DF201">
            <v>0</v>
          </cell>
          <cell r="DG201">
            <v>128617</v>
          </cell>
          <cell r="DH201">
            <v>64</v>
          </cell>
          <cell r="DI201">
            <v>0</v>
          </cell>
          <cell r="DJ201">
            <v>0.81799999999999995</v>
          </cell>
          <cell r="DK201">
            <v>0</v>
          </cell>
          <cell r="DL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1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4239.8</v>
          </cell>
          <cell r="EB201">
            <v>4239.8</v>
          </cell>
          <cell r="EC201">
            <v>0</v>
          </cell>
          <cell r="ED201">
            <v>0</v>
          </cell>
          <cell r="EE201">
            <v>4239.8</v>
          </cell>
          <cell r="EF201">
            <v>4239.8</v>
          </cell>
          <cell r="EG201">
            <v>0</v>
          </cell>
          <cell r="EI201">
            <v>0</v>
          </cell>
          <cell r="EJ201">
            <v>0</v>
          </cell>
          <cell r="EK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132856.79999999999</v>
          </cell>
          <cell r="EQ201">
            <v>0</v>
          </cell>
          <cell r="ER201">
            <v>132856.79999999999</v>
          </cell>
          <cell r="ES201">
            <v>1035964.8808743169</v>
          </cell>
          <cell r="ET201">
            <v>0</v>
          </cell>
          <cell r="EU201">
            <v>1035964.8808743169</v>
          </cell>
          <cell r="EV201">
            <v>1031725.0808743169</v>
          </cell>
          <cell r="EW201">
            <v>4030.1760971653002</v>
          </cell>
          <cell r="EX201">
            <v>4265</v>
          </cell>
          <cell r="EY201">
            <v>234.82390283469977</v>
          </cell>
          <cell r="EZ201">
            <v>1091840</v>
          </cell>
          <cell r="FA201">
            <v>60114.91912568314</v>
          </cell>
          <cell r="FB201">
            <v>1096079.8</v>
          </cell>
          <cell r="FC201">
            <v>1079027.115</v>
          </cell>
          <cell r="FD201">
            <v>0</v>
          </cell>
          <cell r="FE201">
            <v>1096079.8</v>
          </cell>
        </row>
        <row r="202">
          <cell r="A202">
            <v>2162</v>
          </cell>
          <cell r="B202">
            <v>8812162</v>
          </cell>
          <cell r="E202" t="str">
            <v>Katherines Primary Academy and Nursery</v>
          </cell>
          <cell r="F202" t="str">
            <v>P</v>
          </cell>
          <cell r="G202" t="str">
            <v/>
          </cell>
          <cell r="H202" t="str">
            <v/>
          </cell>
          <cell r="I202" t="str">
            <v>Y</v>
          </cell>
          <cell r="K202">
            <v>2162</v>
          </cell>
          <cell r="L202">
            <v>144823</v>
          </cell>
          <cell r="O202">
            <v>7</v>
          </cell>
          <cell r="P202">
            <v>0</v>
          </cell>
          <cell r="Q202">
            <v>0</v>
          </cell>
          <cell r="S202">
            <v>44</v>
          </cell>
          <cell r="T202">
            <v>216</v>
          </cell>
          <cell r="V202">
            <v>260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260</v>
          </cell>
          <cell r="AF202">
            <v>821106</v>
          </cell>
          <cell r="AG202">
            <v>0</v>
          </cell>
          <cell r="AH202">
            <v>0</v>
          </cell>
          <cell r="AI202">
            <v>0</v>
          </cell>
          <cell r="AJ202">
            <v>821106</v>
          </cell>
          <cell r="AK202">
            <v>69.999999999999943</v>
          </cell>
          <cell r="AL202">
            <v>32899.999999999971</v>
          </cell>
          <cell r="AM202">
            <v>0</v>
          </cell>
          <cell r="AN202">
            <v>0</v>
          </cell>
          <cell r="AO202">
            <v>32899.999999999971</v>
          </cell>
          <cell r="AP202">
            <v>70.999999999999972</v>
          </cell>
          <cell r="AQ202">
            <v>41889.999999999985</v>
          </cell>
          <cell r="AR202">
            <v>0</v>
          </cell>
          <cell r="AS202">
            <v>0</v>
          </cell>
          <cell r="AT202">
            <v>41889.999999999985</v>
          </cell>
          <cell r="AU202">
            <v>72.000000000000014</v>
          </cell>
          <cell r="AV202">
            <v>0</v>
          </cell>
          <cell r="AW202">
            <v>117</v>
          </cell>
          <cell r="AX202">
            <v>25740</v>
          </cell>
          <cell r="AY202">
            <v>68.999999999999901</v>
          </cell>
          <cell r="AZ202">
            <v>18629.999999999975</v>
          </cell>
          <cell r="BA202">
            <v>1.0000000000000009</v>
          </cell>
          <cell r="BB202">
            <v>420.0000000000004</v>
          </cell>
          <cell r="BC202">
            <v>1.0000000000000009</v>
          </cell>
          <cell r="BD202">
            <v>460.0000000000004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45249.999999999971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45249.999999999971</v>
          </cell>
          <cell r="BZ202">
            <v>120039.99999999993</v>
          </cell>
          <cell r="CA202">
            <v>0</v>
          </cell>
          <cell r="CB202">
            <v>120039.99999999993</v>
          </cell>
          <cell r="CC202">
            <v>90.099009900990083</v>
          </cell>
          <cell r="CD202">
            <v>101811.88118811879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101811.88118811879</v>
          </cell>
          <cell r="CR202">
            <v>8.3999999999999968</v>
          </cell>
          <cell r="CS202">
            <v>7769.9999999999973</v>
          </cell>
          <cell r="CT202">
            <v>0</v>
          </cell>
          <cell r="CU202">
            <v>0</v>
          </cell>
          <cell r="CV202">
            <v>7769.9999999999973</v>
          </cell>
          <cell r="CW202">
            <v>57.777777777777715</v>
          </cell>
          <cell r="CX202">
            <v>32644.444444444409</v>
          </cell>
          <cell r="CY202">
            <v>0</v>
          </cell>
          <cell r="CZ202">
            <v>0</v>
          </cell>
          <cell r="DA202">
            <v>32644.444444444409</v>
          </cell>
          <cell r="DB202">
            <v>1083372.3256325633</v>
          </cell>
          <cell r="DC202">
            <v>0</v>
          </cell>
          <cell r="DD202">
            <v>1083372.3256325633</v>
          </cell>
          <cell r="DE202">
            <v>128617</v>
          </cell>
          <cell r="DF202">
            <v>0</v>
          </cell>
          <cell r="DG202">
            <v>128617</v>
          </cell>
          <cell r="DH202">
            <v>37.142857142857146</v>
          </cell>
          <cell r="DI202">
            <v>0</v>
          </cell>
          <cell r="DJ202">
            <v>0.78700000000000003</v>
          </cell>
          <cell r="DK202">
            <v>0</v>
          </cell>
          <cell r="DL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1.0156360164</v>
          </cell>
          <cell r="DS202">
            <v>18950.684972215709</v>
          </cell>
          <cell r="DT202">
            <v>0</v>
          </cell>
          <cell r="DU202">
            <v>18950.684972215709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3831.63</v>
          </cell>
          <cell r="EB202">
            <v>3831.63</v>
          </cell>
          <cell r="EC202">
            <v>0</v>
          </cell>
          <cell r="ED202">
            <v>0</v>
          </cell>
          <cell r="EE202">
            <v>3831.63</v>
          </cell>
          <cell r="EF202">
            <v>3831.63</v>
          </cell>
          <cell r="EG202">
            <v>0</v>
          </cell>
          <cell r="EI202">
            <v>0</v>
          </cell>
          <cell r="EJ202">
            <v>0</v>
          </cell>
          <cell r="EK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151399.31497221571</v>
          </cell>
          <cell r="EQ202">
            <v>0</v>
          </cell>
          <cell r="ER202">
            <v>151399.31497221571</v>
          </cell>
          <cell r="ES202">
            <v>1234771.6406047791</v>
          </cell>
          <cell r="ET202">
            <v>0</v>
          </cell>
          <cell r="EU202">
            <v>1234771.6406047791</v>
          </cell>
          <cell r="EV202">
            <v>1230940.010604779</v>
          </cell>
          <cell r="EW202">
            <v>4734.3846561722266</v>
          </cell>
          <cell r="EX202">
            <v>4265</v>
          </cell>
          <cell r="EY202">
            <v>0</v>
          </cell>
          <cell r="EZ202">
            <v>1108900</v>
          </cell>
          <cell r="FA202">
            <v>0</v>
          </cell>
          <cell r="FB202">
            <v>1234771.6406047791</v>
          </cell>
          <cell r="FC202">
            <v>1177009.7994942176</v>
          </cell>
          <cell r="FD202">
            <v>0</v>
          </cell>
          <cell r="FE202">
            <v>1234771.6406047791</v>
          </cell>
        </row>
        <row r="203">
          <cell r="A203">
            <v>2680</v>
          </cell>
          <cell r="B203">
            <v>8812680</v>
          </cell>
          <cell r="C203">
            <v>3108</v>
          </cell>
          <cell r="D203" t="str">
            <v>RB053108</v>
          </cell>
          <cell r="E203" t="str">
            <v>Kelvedon Hatch Community Primary School</v>
          </cell>
          <cell r="F203" t="str">
            <v>P</v>
          </cell>
          <cell r="G203" t="str">
            <v>Y</v>
          </cell>
          <cell r="H203">
            <v>10041581</v>
          </cell>
          <cell r="I203" t="str">
            <v/>
          </cell>
          <cell r="K203">
            <v>2680</v>
          </cell>
          <cell r="L203">
            <v>114945</v>
          </cell>
          <cell r="O203">
            <v>7</v>
          </cell>
          <cell r="P203">
            <v>0</v>
          </cell>
          <cell r="Q203">
            <v>0</v>
          </cell>
          <cell r="S203">
            <v>28</v>
          </cell>
          <cell r="T203">
            <v>170</v>
          </cell>
          <cell r="V203">
            <v>198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198</v>
          </cell>
          <cell r="AF203">
            <v>625303.79999999993</v>
          </cell>
          <cell r="AG203">
            <v>0</v>
          </cell>
          <cell r="AH203">
            <v>0</v>
          </cell>
          <cell r="AI203">
            <v>0</v>
          </cell>
          <cell r="AJ203">
            <v>625303.79999999993</v>
          </cell>
          <cell r="AK203">
            <v>42.999999999999964</v>
          </cell>
          <cell r="AL203">
            <v>20209.999999999982</v>
          </cell>
          <cell r="AM203">
            <v>0</v>
          </cell>
          <cell r="AN203">
            <v>0</v>
          </cell>
          <cell r="AO203">
            <v>20209.999999999982</v>
          </cell>
          <cell r="AP203">
            <v>45.999999999999936</v>
          </cell>
          <cell r="AQ203">
            <v>27139.999999999964</v>
          </cell>
          <cell r="AR203">
            <v>0</v>
          </cell>
          <cell r="AS203">
            <v>0</v>
          </cell>
          <cell r="AT203">
            <v>27139.999999999964</v>
          </cell>
          <cell r="AU203">
            <v>143.72588832487301</v>
          </cell>
          <cell r="AV203">
            <v>0</v>
          </cell>
          <cell r="AW203">
            <v>12.060913705583747</v>
          </cell>
          <cell r="AX203">
            <v>2653.4010152284245</v>
          </cell>
          <cell r="AY203">
            <v>42.213197969543103</v>
          </cell>
          <cell r="AZ203">
            <v>11397.563451776638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14050.964467005062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14050.964467005062</v>
          </cell>
          <cell r="BZ203">
            <v>61400.964467005004</v>
          </cell>
          <cell r="CA203">
            <v>0</v>
          </cell>
          <cell r="CB203">
            <v>61400.964467005004</v>
          </cell>
          <cell r="CC203">
            <v>59.281437125748496</v>
          </cell>
          <cell r="CD203">
            <v>66988.023952095798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66988.023952095798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1.164705882352941</v>
          </cell>
          <cell r="CX203">
            <v>658.05882352941171</v>
          </cell>
          <cell r="CY203">
            <v>0</v>
          </cell>
          <cell r="CZ203">
            <v>0</v>
          </cell>
          <cell r="DA203">
            <v>658.05882352941171</v>
          </cell>
          <cell r="DB203">
            <v>754350.8472426302</v>
          </cell>
          <cell r="DC203">
            <v>0</v>
          </cell>
          <cell r="DD203">
            <v>754350.8472426302</v>
          </cell>
          <cell r="DE203">
            <v>128617</v>
          </cell>
          <cell r="DF203">
            <v>0</v>
          </cell>
          <cell r="DG203">
            <v>128617</v>
          </cell>
          <cell r="DH203">
            <v>28.285714285714285</v>
          </cell>
          <cell r="DI203">
            <v>0</v>
          </cell>
          <cell r="DJ203">
            <v>1.3129999999999999</v>
          </cell>
          <cell r="DK203">
            <v>0</v>
          </cell>
          <cell r="DL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1.0156360164</v>
          </cell>
          <cell r="DS203">
            <v>13806.099740158468</v>
          </cell>
          <cell r="DT203">
            <v>0</v>
          </cell>
          <cell r="DU203">
            <v>13806.099740158468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20833.25</v>
          </cell>
          <cell r="EB203">
            <v>21167.25</v>
          </cell>
          <cell r="EC203">
            <v>-16558.05</v>
          </cell>
          <cell r="ED203">
            <v>0</v>
          </cell>
          <cell r="EE203">
            <v>4609.2000000000007</v>
          </cell>
          <cell r="EF203">
            <v>4609.2000000000007</v>
          </cell>
          <cell r="EG203">
            <v>0</v>
          </cell>
          <cell r="EI203">
            <v>0</v>
          </cell>
          <cell r="EJ203">
            <v>0</v>
          </cell>
          <cell r="EK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147032.29974015849</v>
          </cell>
          <cell r="EQ203">
            <v>0</v>
          </cell>
          <cell r="ER203">
            <v>147032.29974015849</v>
          </cell>
          <cell r="ES203">
            <v>901383.14698278869</v>
          </cell>
          <cell r="ET203">
            <v>0</v>
          </cell>
          <cell r="EU203">
            <v>901383.14698278869</v>
          </cell>
          <cell r="EV203">
            <v>896773.94698278862</v>
          </cell>
          <cell r="EW203">
            <v>4529.1613483979227</v>
          </cell>
          <cell r="EX203">
            <v>4265</v>
          </cell>
          <cell r="EY203">
            <v>0</v>
          </cell>
          <cell r="EZ203">
            <v>844470</v>
          </cell>
          <cell r="FA203">
            <v>0</v>
          </cell>
          <cell r="FB203">
            <v>901383.14698278869</v>
          </cell>
          <cell r="FC203">
            <v>881297.87157577951</v>
          </cell>
          <cell r="FD203">
            <v>0</v>
          </cell>
          <cell r="FE203">
            <v>901383.14698278869</v>
          </cell>
        </row>
        <row r="204">
          <cell r="A204">
            <v>3211</v>
          </cell>
          <cell r="B204">
            <v>8813211</v>
          </cell>
          <cell r="E204" t="str">
            <v>Kelvedon St Mary's Church of England Primary Academy</v>
          </cell>
          <cell r="F204" t="str">
            <v>P</v>
          </cell>
          <cell r="G204" t="str">
            <v/>
          </cell>
          <cell r="H204">
            <v>10016407</v>
          </cell>
          <cell r="I204" t="str">
            <v>Y</v>
          </cell>
          <cell r="K204">
            <v>3211</v>
          </cell>
          <cell r="L204">
            <v>139360</v>
          </cell>
          <cell r="O204">
            <v>7</v>
          </cell>
          <cell r="P204">
            <v>0</v>
          </cell>
          <cell r="Q204">
            <v>0</v>
          </cell>
          <cell r="S204">
            <v>60</v>
          </cell>
          <cell r="T204">
            <v>335</v>
          </cell>
          <cell r="V204">
            <v>395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395</v>
          </cell>
          <cell r="AF204">
            <v>1247449.5</v>
          </cell>
          <cell r="AG204">
            <v>0</v>
          </cell>
          <cell r="AH204">
            <v>0</v>
          </cell>
          <cell r="AI204">
            <v>0</v>
          </cell>
          <cell r="AJ204">
            <v>1247449.5</v>
          </cell>
          <cell r="AK204">
            <v>18.000000000000018</v>
          </cell>
          <cell r="AL204">
            <v>8460.0000000000091</v>
          </cell>
          <cell r="AM204">
            <v>0</v>
          </cell>
          <cell r="AN204">
            <v>0</v>
          </cell>
          <cell r="AO204">
            <v>8460.0000000000091</v>
          </cell>
          <cell r="AP204">
            <v>24.999999999999989</v>
          </cell>
          <cell r="AQ204">
            <v>14749.999999999995</v>
          </cell>
          <cell r="AR204">
            <v>0</v>
          </cell>
          <cell r="AS204">
            <v>0</v>
          </cell>
          <cell r="AT204">
            <v>14749.999999999995</v>
          </cell>
          <cell r="AU204">
            <v>382.00000000000011</v>
          </cell>
          <cell r="AV204">
            <v>0</v>
          </cell>
          <cell r="AW204">
            <v>11.000000000000007</v>
          </cell>
          <cell r="AX204">
            <v>2420.0000000000014</v>
          </cell>
          <cell r="AY204">
            <v>0</v>
          </cell>
          <cell r="AZ204">
            <v>0</v>
          </cell>
          <cell r="BA204">
            <v>0.99999999999999878</v>
          </cell>
          <cell r="BB204">
            <v>419.99999999999949</v>
          </cell>
          <cell r="BC204">
            <v>0.99999999999999878</v>
          </cell>
          <cell r="BD204">
            <v>459.99999999999943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3300.0000000000005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3300.0000000000005</v>
          </cell>
          <cell r="BZ204">
            <v>26510.000000000004</v>
          </cell>
          <cell r="CA204">
            <v>0</v>
          </cell>
          <cell r="CB204">
            <v>26510.000000000004</v>
          </cell>
          <cell r="CC204">
            <v>85.64724919093851</v>
          </cell>
          <cell r="CD204">
            <v>96781.391585760517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96781.391585760517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1370740.8915857605</v>
          </cell>
          <cell r="DC204">
            <v>0</v>
          </cell>
          <cell r="DD204">
            <v>1370740.8915857605</v>
          </cell>
          <cell r="DE204">
            <v>128617</v>
          </cell>
          <cell r="DF204">
            <v>0</v>
          </cell>
          <cell r="DG204">
            <v>128617</v>
          </cell>
          <cell r="DH204">
            <v>56.428571428571431</v>
          </cell>
          <cell r="DI204">
            <v>0</v>
          </cell>
          <cell r="DJ204">
            <v>1.2649999999999999</v>
          </cell>
          <cell r="DK204">
            <v>0</v>
          </cell>
          <cell r="DL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1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6322.8</v>
          </cell>
          <cell r="EB204">
            <v>6322.8</v>
          </cell>
          <cell r="EC204">
            <v>0</v>
          </cell>
          <cell r="ED204">
            <v>0</v>
          </cell>
          <cell r="EE204">
            <v>6322.8</v>
          </cell>
          <cell r="EF204">
            <v>6322.8</v>
          </cell>
          <cell r="EG204">
            <v>0</v>
          </cell>
          <cell r="EI204">
            <v>0</v>
          </cell>
          <cell r="EJ204">
            <v>0</v>
          </cell>
          <cell r="EK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134939.79999999999</v>
          </cell>
          <cell r="EQ204">
            <v>0</v>
          </cell>
          <cell r="ER204">
            <v>134939.79999999999</v>
          </cell>
          <cell r="ES204">
            <v>1505680.6915857606</v>
          </cell>
          <cell r="ET204">
            <v>0</v>
          </cell>
          <cell r="EU204">
            <v>1505680.6915857606</v>
          </cell>
          <cell r="EV204">
            <v>1499357.8915857605</v>
          </cell>
          <cell r="EW204">
            <v>3795.8427635082544</v>
          </cell>
          <cell r="EX204">
            <v>4265</v>
          </cell>
          <cell r="EY204">
            <v>469.15723649174561</v>
          </cell>
          <cell r="EZ204">
            <v>1684675</v>
          </cell>
          <cell r="FA204">
            <v>185317.10841423948</v>
          </cell>
          <cell r="FB204">
            <v>1690997.8</v>
          </cell>
          <cell r="FC204">
            <v>1666331.0554511277</v>
          </cell>
          <cell r="FD204">
            <v>0</v>
          </cell>
          <cell r="FE204">
            <v>1690997.8</v>
          </cell>
        </row>
        <row r="205">
          <cell r="A205">
            <v>3001</v>
          </cell>
          <cell r="B205">
            <v>8813001</v>
          </cell>
          <cell r="C205">
            <v>1832</v>
          </cell>
          <cell r="D205" t="str">
            <v>RB051832</v>
          </cell>
          <cell r="E205" t="str">
            <v>Kendall Church of England Primary School</v>
          </cell>
          <cell r="F205" t="str">
            <v>P</v>
          </cell>
          <cell r="G205" t="str">
            <v>Y</v>
          </cell>
          <cell r="H205">
            <v>10015100</v>
          </cell>
          <cell r="I205" t="str">
            <v/>
          </cell>
          <cell r="K205">
            <v>3001</v>
          </cell>
          <cell r="L205">
            <v>115064</v>
          </cell>
          <cell r="O205">
            <v>7</v>
          </cell>
          <cell r="P205">
            <v>0</v>
          </cell>
          <cell r="Q205">
            <v>0</v>
          </cell>
          <cell r="S205">
            <v>30</v>
          </cell>
          <cell r="T205">
            <v>176</v>
          </cell>
          <cell r="V205">
            <v>206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206</v>
          </cell>
          <cell r="AF205">
            <v>650568.6</v>
          </cell>
          <cell r="AG205">
            <v>0</v>
          </cell>
          <cell r="AH205">
            <v>0</v>
          </cell>
          <cell r="AI205">
            <v>0</v>
          </cell>
          <cell r="AJ205">
            <v>650568.6</v>
          </cell>
          <cell r="AK205">
            <v>40.99999999999995</v>
          </cell>
          <cell r="AL205">
            <v>19269.999999999978</v>
          </cell>
          <cell r="AM205">
            <v>0</v>
          </cell>
          <cell r="AN205">
            <v>0</v>
          </cell>
          <cell r="AO205">
            <v>19269.999999999978</v>
          </cell>
          <cell r="AP205">
            <v>47.999999999999986</v>
          </cell>
          <cell r="AQ205">
            <v>28319.999999999993</v>
          </cell>
          <cell r="AR205">
            <v>0</v>
          </cell>
          <cell r="AS205">
            <v>0</v>
          </cell>
          <cell r="AT205">
            <v>28319.999999999993</v>
          </cell>
          <cell r="AU205">
            <v>82.999999999999943</v>
          </cell>
          <cell r="AV205">
            <v>0</v>
          </cell>
          <cell r="AW205">
            <v>28.999999999999957</v>
          </cell>
          <cell r="AX205">
            <v>6379.9999999999909</v>
          </cell>
          <cell r="AY205">
            <v>3.999999999999992</v>
          </cell>
          <cell r="AZ205">
            <v>1079.999999999998</v>
          </cell>
          <cell r="BA205">
            <v>2.9999999999999991</v>
          </cell>
          <cell r="BB205">
            <v>1259.9999999999995</v>
          </cell>
          <cell r="BC205">
            <v>5.9999999999999982</v>
          </cell>
          <cell r="BD205">
            <v>2759.9999999999991</v>
          </cell>
          <cell r="BE205">
            <v>77.999999999999972</v>
          </cell>
          <cell r="BF205">
            <v>38219.999999999985</v>
          </cell>
          <cell r="BG205">
            <v>2.9999999999999991</v>
          </cell>
          <cell r="BH205">
            <v>1919.9999999999995</v>
          </cell>
          <cell r="BI205">
            <v>51619.999999999971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51619.999999999971</v>
          </cell>
          <cell r="BZ205">
            <v>99209.999999999942</v>
          </cell>
          <cell r="CA205">
            <v>0</v>
          </cell>
          <cell r="CB205">
            <v>99209.999999999942</v>
          </cell>
          <cell r="CC205">
            <v>52.971428571428568</v>
          </cell>
          <cell r="CD205">
            <v>59857.714285714283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59857.714285714283</v>
          </cell>
          <cell r="CR205">
            <v>2.639999999999997</v>
          </cell>
          <cell r="CS205">
            <v>2441.9999999999973</v>
          </cell>
          <cell r="CT205">
            <v>0</v>
          </cell>
          <cell r="CU205">
            <v>0</v>
          </cell>
          <cell r="CV205">
            <v>2441.9999999999973</v>
          </cell>
          <cell r="CW205">
            <v>11.704545454545451</v>
          </cell>
          <cell r="CX205">
            <v>6613.0681818181802</v>
          </cell>
          <cell r="CY205">
            <v>0</v>
          </cell>
          <cell r="CZ205">
            <v>0</v>
          </cell>
          <cell r="DA205">
            <v>6613.0681818181802</v>
          </cell>
          <cell r="DB205">
            <v>818691.38246753253</v>
          </cell>
          <cell r="DC205">
            <v>0</v>
          </cell>
          <cell r="DD205">
            <v>818691.38246753253</v>
          </cell>
          <cell r="DE205">
            <v>128617</v>
          </cell>
          <cell r="DF205">
            <v>0</v>
          </cell>
          <cell r="DG205">
            <v>128617</v>
          </cell>
          <cell r="DH205">
            <v>29.428571428571427</v>
          </cell>
          <cell r="DI205">
            <v>0</v>
          </cell>
          <cell r="DJ205">
            <v>0.79800000000000004</v>
          </cell>
          <cell r="DK205">
            <v>0</v>
          </cell>
          <cell r="DL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18359.47</v>
          </cell>
          <cell r="EB205">
            <v>18359.47</v>
          </cell>
          <cell r="EC205">
            <v>0</v>
          </cell>
          <cell r="ED205">
            <v>0</v>
          </cell>
          <cell r="EE205">
            <v>18359.47</v>
          </cell>
          <cell r="EF205">
            <v>18359.47</v>
          </cell>
          <cell r="EG205">
            <v>0</v>
          </cell>
          <cell r="EI205">
            <v>0</v>
          </cell>
          <cell r="EJ205">
            <v>0</v>
          </cell>
          <cell r="EK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146976.47</v>
          </cell>
          <cell r="EQ205">
            <v>0</v>
          </cell>
          <cell r="ER205">
            <v>146976.47</v>
          </cell>
          <cell r="ES205">
            <v>965667.8524675325</v>
          </cell>
          <cell r="ET205">
            <v>0</v>
          </cell>
          <cell r="EU205">
            <v>965667.8524675325</v>
          </cell>
          <cell r="EV205">
            <v>947308.38246753253</v>
          </cell>
          <cell r="EW205">
            <v>4598.5843809103517</v>
          </cell>
          <cell r="EX205">
            <v>4265</v>
          </cell>
          <cell r="EY205">
            <v>0</v>
          </cell>
          <cell r="EZ205">
            <v>878590</v>
          </cell>
          <cell r="FA205">
            <v>0</v>
          </cell>
          <cell r="FB205">
            <v>965667.8524675325</v>
          </cell>
          <cell r="FC205">
            <v>948513.53458229243</v>
          </cell>
          <cell r="FD205">
            <v>0</v>
          </cell>
          <cell r="FE205">
            <v>965667.8524675325</v>
          </cell>
        </row>
        <row r="206">
          <cell r="A206">
            <v>2971</v>
          </cell>
          <cell r="B206">
            <v>8812971</v>
          </cell>
          <cell r="E206" t="str">
            <v>Kents Hill Infant Academy</v>
          </cell>
          <cell r="F206" t="str">
            <v>P</v>
          </cell>
          <cell r="G206" t="str">
            <v/>
          </cell>
          <cell r="H206" t="str">
            <v/>
          </cell>
          <cell r="I206" t="str">
            <v>Y</v>
          </cell>
          <cell r="K206">
            <v>2971</v>
          </cell>
          <cell r="L206">
            <v>137395</v>
          </cell>
          <cell r="O206">
            <v>3</v>
          </cell>
          <cell r="P206">
            <v>0</v>
          </cell>
          <cell r="Q206">
            <v>0</v>
          </cell>
          <cell r="S206">
            <v>66</v>
          </cell>
          <cell r="T206">
            <v>172</v>
          </cell>
          <cell r="V206">
            <v>238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238</v>
          </cell>
          <cell r="AF206">
            <v>751627.79999999993</v>
          </cell>
          <cell r="AG206">
            <v>0</v>
          </cell>
          <cell r="AH206">
            <v>0</v>
          </cell>
          <cell r="AI206">
            <v>0</v>
          </cell>
          <cell r="AJ206">
            <v>751627.79999999993</v>
          </cell>
          <cell r="AK206">
            <v>39.999999999999929</v>
          </cell>
          <cell r="AL206">
            <v>18799.999999999967</v>
          </cell>
          <cell r="AM206">
            <v>0</v>
          </cell>
          <cell r="AN206">
            <v>0</v>
          </cell>
          <cell r="AO206">
            <v>18799.999999999967</v>
          </cell>
          <cell r="AP206">
            <v>40.99999999999995</v>
          </cell>
          <cell r="AQ206">
            <v>24189.999999999971</v>
          </cell>
          <cell r="AR206">
            <v>0</v>
          </cell>
          <cell r="AS206">
            <v>0</v>
          </cell>
          <cell r="AT206">
            <v>24189.999999999971</v>
          </cell>
          <cell r="AU206">
            <v>211.99999999999991</v>
          </cell>
          <cell r="AV206">
            <v>0</v>
          </cell>
          <cell r="AW206">
            <v>13.999999999999998</v>
          </cell>
          <cell r="AX206">
            <v>3079.9999999999995</v>
          </cell>
          <cell r="AY206">
            <v>8.0000000000000089</v>
          </cell>
          <cell r="AZ206">
            <v>2160.0000000000023</v>
          </cell>
          <cell r="BA206">
            <v>0</v>
          </cell>
          <cell r="BB206">
            <v>0</v>
          </cell>
          <cell r="BC206">
            <v>1.0000000000000007</v>
          </cell>
          <cell r="BD206">
            <v>460.00000000000028</v>
          </cell>
          <cell r="BE206">
            <v>2.9999999999999947</v>
          </cell>
          <cell r="BF206">
            <v>1469.9999999999975</v>
          </cell>
          <cell r="BG206">
            <v>0</v>
          </cell>
          <cell r="BH206">
            <v>0</v>
          </cell>
          <cell r="BI206">
            <v>7169.9999999999991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7169.9999999999991</v>
          </cell>
          <cell r="BZ206">
            <v>50159.999999999942</v>
          </cell>
          <cell r="CA206">
            <v>0</v>
          </cell>
          <cell r="CB206">
            <v>50159.999999999942</v>
          </cell>
          <cell r="CC206">
            <v>58.21834918686713</v>
          </cell>
          <cell r="CD206">
            <v>65786.73458115985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65786.73458115985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4.1511627906976791</v>
          </cell>
          <cell r="CX206">
            <v>2345.4069767441888</v>
          </cell>
          <cell r="CY206">
            <v>0</v>
          </cell>
          <cell r="CZ206">
            <v>0</v>
          </cell>
          <cell r="DA206">
            <v>2345.4069767441888</v>
          </cell>
          <cell r="DB206">
            <v>869919.94155790401</v>
          </cell>
          <cell r="DC206">
            <v>0</v>
          </cell>
          <cell r="DD206">
            <v>869919.94155790401</v>
          </cell>
          <cell r="DE206">
            <v>128617</v>
          </cell>
          <cell r="DF206">
            <v>0</v>
          </cell>
          <cell r="DG206">
            <v>128617</v>
          </cell>
          <cell r="DH206">
            <v>79.333333333333329</v>
          </cell>
          <cell r="DI206">
            <v>0</v>
          </cell>
          <cell r="DJ206">
            <v>0.45600000000000002</v>
          </cell>
          <cell r="DK206">
            <v>0</v>
          </cell>
          <cell r="DL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1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3975.424</v>
          </cell>
          <cell r="EB206">
            <v>3975.424</v>
          </cell>
          <cell r="EC206">
            <v>0</v>
          </cell>
          <cell r="ED206">
            <v>0</v>
          </cell>
          <cell r="EE206">
            <v>3975.424</v>
          </cell>
          <cell r="EF206">
            <v>3975.424</v>
          </cell>
          <cell r="EG206">
            <v>0</v>
          </cell>
          <cell r="EI206">
            <v>0</v>
          </cell>
          <cell r="EJ206">
            <v>0</v>
          </cell>
          <cell r="EK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132592.424</v>
          </cell>
          <cell r="EQ206">
            <v>0</v>
          </cell>
          <cell r="ER206">
            <v>132592.424</v>
          </cell>
          <cell r="ES206">
            <v>1002512.365557904</v>
          </cell>
          <cell r="ET206">
            <v>0</v>
          </cell>
          <cell r="EU206">
            <v>1002512.365557904</v>
          </cell>
          <cell r="EV206">
            <v>998536.94155790401</v>
          </cell>
          <cell r="EW206">
            <v>4195.5333678903526</v>
          </cell>
          <cell r="EX206">
            <v>4265</v>
          </cell>
          <cell r="EY206">
            <v>69.466632109647435</v>
          </cell>
          <cell r="EZ206">
            <v>1015070</v>
          </cell>
          <cell r="FA206">
            <v>16533.058442095993</v>
          </cell>
          <cell r="FB206">
            <v>1019045.424</v>
          </cell>
          <cell r="FC206">
            <v>1014762.0189674309</v>
          </cell>
          <cell r="FD206">
            <v>0</v>
          </cell>
          <cell r="FE206">
            <v>1019045.424</v>
          </cell>
        </row>
        <row r="207">
          <cell r="A207">
            <v>2811</v>
          </cell>
          <cell r="B207">
            <v>8812811</v>
          </cell>
          <cell r="E207" t="str">
            <v>Kents Hill Junior School</v>
          </cell>
          <cell r="F207" t="str">
            <v>P</v>
          </cell>
          <cell r="G207" t="str">
            <v/>
          </cell>
          <cell r="H207" t="str">
            <v/>
          </cell>
          <cell r="I207" t="str">
            <v>Y</v>
          </cell>
          <cell r="K207">
            <v>2811</v>
          </cell>
          <cell r="L207">
            <v>137631</v>
          </cell>
          <cell r="O207">
            <v>4</v>
          </cell>
          <cell r="P207">
            <v>0</v>
          </cell>
          <cell r="Q207">
            <v>0</v>
          </cell>
          <cell r="S207">
            <v>0</v>
          </cell>
          <cell r="T207">
            <v>348</v>
          </cell>
          <cell r="V207">
            <v>348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348</v>
          </cell>
          <cell r="AF207">
            <v>1099018.8</v>
          </cell>
          <cell r="AG207">
            <v>0</v>
          </cell>
          <cell r="AH207">
            <v>0</v>
          </cell>
          <cell r="AI207">
            <v>0</v>
          </cell>
          <cell r="AJ207">
            <v>1099018.8</v>
          </cell>
          <cell r="AK207">
            <v>29.999999999999986</v>
          </cell>
          <cell r="AL207">
            <v>14099.999999999993</v>
          </cell>
          <cell r="AM207">
            <v>0</v>
          </cell>
          <cell r="AN207">
            <v>0</v>
          </cell>
          <cell r="AO207">
            <v>14099.999999999993</v>
          </cell>
          <cell r="AP207">
            <v>49.999999999999922</v>
          </cell>
          <cell r="AQ207">
            <v>29499.999999999953</v>
          </cell>
          <cell r="AR207">
            <v>0</v>
          </cell>
          <cell r="AS207">
            <v>0</v>
          </cell>
          <cell r="AT207">
            <v>29499.999999999953</v>
          </cell>
          <cell r="AU207">
            <v>305.99999999999994</v>
          </cell>
          <cell r="AV207">
            <v>0</v>
          </cell>
          <cell r="AW207">
            <v>24.999999999999993</v>
          </cell>
          <cell r="AX207">
            <v>5499.9999999999982</v>
          </cell>
          <cell r="AY207">
            <v>12.000000000000016</v>
          </cell>
          <cell r="AZ207">
            <v>3240.0000000000041</v>
          </cell>
          <cell r="BA207">
            <v>2.0000000000000004</v>
          </cell>
          <cell r="BB207">
            <v>840.00000000000023</v>
          </cell>
          <cell r="BC207">
            <v>0</v>
          </cell>
          <cell r="BD207">
            <v>0</v>
          </cell>
          <cell r="BE207">
            <v>2.0000000000000004</v>
          </cell>
          <cell r="BF207">
            <v>980.00000000000023</v>
          </cell>
          <cell r="BG207">
            <v>0.99999999999999833</v>
          </cell>
          <cell r="BH207">
            <v>639.99999999999898</v>
          </cell>
          <cell r="BI207">
            <v>11200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11200</v>
          </cell>
          <cell r="BZ207">
            <v>54799.999999999942</v>
          </cell>
          <cell r="CA207">
            <v>0</v>
          </cell>
          <cell r="CB207">
            <v>54799.999999999942</v>
          </cell>
          <cell r="CC207">
            <v>86.152046783625721</v>
          </cell>
          <cell r="CD207">
            <v>97351.812865497064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97351.812865497064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2.0000000000000004</v>
          </cell>
          <cell r="CX207">
            <v>1130.0000000000002</v>
          </cell>
          <cell r="CY207">
            <v>0</v>
          </cell>
          <cell r="CZ207">
            <v>0</v>
          </cell>
          <cell r="DA207">
            <v>1130.0000000000002</v>
          </cell>
          <cell r="DB207">
            <v>1252300.6128654971</v>
          </cell>
          <cell r="DC207">
            <v>0</v>
          </cell>
          <cell r="DD207">
            <v>1252300.6128654971</v>
          </cell>
          <cell r="DE207">
            <v>128617</v>
          </cell>
          <cell r="DF207">
            <v>0</v>
          </cell>
          <cell r="DG207">
            <v>128617</v>
          </cell>
          <cell r="DH207">
            <v>87</v>
          </cell>
          <cell r="DI207">
            <v>0</v>
          </cell>
          <cell r="DJ207">
            <v>0.45</v>
          </cell>
          <cell r="DK207">
            <v>0</v>
          </cell>
          <cell r="DL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1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5866.7</v>
          </cell>
          <cell r="EB207">
            <v>5866.7</v>
          </cell>
          <cell r="EC207">
            <v>0</v>
          </cell>
          <cell r="ED207">
            <v>0</v>
          </cell>
          <cell r="EE207">
            <v>5866.7</v>
          </cell>
          <cell r="EF207">
            <v>5866.7</v>
          </cell>
          <cell r="EG207">
            <v>0</v>
          </cell>
          <cell r="EI207">
            <v>0</v>
          </cell>
          <cell r="EJ207">
            <v>0</v>
          </cell>
          <cell r="EK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134483.70000000001</v>
          </cell>
          <cell r="EQ207">
            <v>0</v>
          </cell>
          <cell r="ER207">
            <v>134483.70000000001</v>
          </cell>
          <cell r="ES207">
            <v>1386784.3128654971</v>
          </cell>
          <cell r="ET207">
            <v>0</v>
          </cell>
          <cell r="EU207">
            <v>1386784.3128654971</v>
          </cell>
          <cell r="EV207">
            <v>1380917.6128654971</v>
          </cell>
          <cell r="EW207">
            <v>3968.154059958325</v>
          </cell>
          <cell r="EX207">
            <v>4265</v>
          </cell>
          <cell r="EY207">
            <v>296.84594004167502</v>
          </cell>
          <cell r="EZ207">
            <v>1484220</v>
          </cell>
          <cell r="FA207">
            <v>103302.38713450287</v>
          </cell>
          <cell r="FB207">
            <v>1490086.7</v>
          </cell>
          <cell r="FC207">
            <v>1470747.4318994412</v>
          </cell>
          <cell r="FD207">
            <v>0</v>
          </cell>
          <cell r="FE207">
            <v>1490086.7</v>
          </cell>
        </row>
        <row r="208">
          <cell r="A208">
            <v>2017</v>
          </cell>
          <cell r="B208">
            <v>8812017</v>
          </cell>
          <cell r="C208">
            <v>1836</v>
          </cell>
          <cell r="D208" t="str">
            <v>RB051836</v>
          </cell>
          <cell r="E208" t="str">
            <v>King's Ford Infant School and Nursery</v>
          </cell>
          <cell r="F208" t="str">
            <v>P</v>
          </cell>
          <cell r="G208" t="str">
            <v>Y</v>
          </cell>
          <cell r="H208">
            <v>10015624</v>
          </cell>
          <cell r="I208" t="str">
            <v/>
          </cell>
          <cell r="K208">
            <v>2017</v>
          </cell>
          <cell r="L208">
            <v>114717</v>
          </cell>
          <cell r="O208">
            <v>3</v>
          </cell>
          <cell r="P208">
            <v>0</v>
          </cell>
          <cell r="Q208">
            <v>0</v>
          </cell>
          <cell r="S208">
            <v>49</v>
          </cell>
          <cell r="T208">
            <v>96</v>
          </cell>
          <cell r="V208">
            <v>145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145</v>
          </cell>
          <cell r="AF208">
            <v>457924.5</v>
          </cell>
          <cell r="AG208">
            <v>0</v>
          </cell>
          <cell r="AH208">
            <v>0</v>
          </cell>
          <cell r="AI208">
            <v>0</v>
          </cell>
          <cell r="AJ208">
            <v>457924.5</v>
          </cell>
          <cell r="AK208">
            <v>41.999999999999986</v>
          </cell>
          <cell r="AL208">
            <v>19739.999999999993</v>
          </cell>
          <cell r="AM208">
            <v>0</v>
          </cell>
          <cell r="AN208">
            <v>0</v>
          </cell>
          <cell r="AO208">
            <v>19739.999999999993</v>
          </cell>
          <cell r="AP208">
            <v>41.999999999999986</v>
          </cell>
          <cell r="AQ208">
            <v>24779.999999999993</v>
          </cell>
          <cell r="AR208">
            <v>0</v>
          </cell>
          <cell r="AS208">
            <v>0</v>
          </cell>
          <cell r="AT208">
            <v>24779.999999999993</v>
          </cell>
          <cell r="AU208">
            <v>76.000000000000043</v>
          </cell>
          <cell r="AV208">
            <v>0</v>
          </cell>
          <cell r="AW208">
            <v>12.000000000000004</v>
          </cell>
          <cell r="AX208">
            <v>2640.0000000000009</v>
          </cell>
          <cell r="AY208">
            <v>21.999999999999932</v>
          </cell>
          <cell r="AZ208">
            <v>5939.9999999999818</v>
          </cell>
          <cell r="BA208">
            <v>31.000000000000021</v>
          </cell>
          <cell r="BB208">
            <v>13020.000000000009</v>
          </cell>
          <cell r="BC208">
            <v>3.0000000000000009</v>
          </cell>
          <cell r="BD208">
            <v>1380.0000000000005</v>
          </cell>
          <cell r="BE208">
            <v>0.99999999999999989</v>
          </cell>
          <cell r="BF208">
            <v>489.99999999999994</v>
          </cell>
          <cell r="BG208">
            <v>0</v>
          </cell>
          <cell r="BH208">
            <v>0</v>
          </cell>
          <cell r="BI208">
            <v>23469.999999999993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23469.999999999993</v>
          </cell>
          <cell r="BZ208">
            <v>67989.999999999971</v>
          </cell>
          <cell r="CA208">
            <v>0</v>
          </cell>
          <cell r="CB208">
            <v>67989.999999999971</v>
          </cell>
          <cell r="CC208">
            <v>35.469162319729982</v>
          </cell>
          <cell r="CD208">
            <v>40080.153421294883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40080.153421294883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19.635416666666714</v>
          </cell>
          <cell r="CX208">
            <v>11094.010416666693</v>
          </cell>
          <cell r="CY208">
            <v>0</v>
          </cell>
          <cell r="CZ208">
            <v>0</v>
          </cell>
          <cell r="DA208">
            <v>11094.010416666693</v>
          </cell>
          <cell r="DB208">
            <v>577088.66383796162</v>
          </cell>
          <cell r="DC208">
            <v>0</v>
          </cell>
          <cell r="DD208">
            <v>577088.66383796162</v>
          </cell>
          <cell r="DE208">
            <v>128617</v>
          </cell>
          <cell r="DF208">
            <v>0</v>
          </cell>
          <cell r="DG208">
            <v>128617</v>
          </cell>
          <cell r="DH208">
            <v>48.333333333333336</v>
          </cell>
          <cell r="DI208">
            <v>0</v>
          </cell>
          <cell r="DJ208">
            <v>0.52300000000000002</v>
          </cell>
          <cell r="DK208">
            <v>0</v>
          </cell>
          <cell r="DL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17465</v>
          </cell>
          <cell r="EB208">
            <v>20696.25</v>
          </cell>
          <cell r="EC208">
            <v>0</v>
          </cell>
          <cell r="ED208">
            <v>0</v>
          </cell>
          <cell r="EE208">
            <v>20696.25</v>
          </cell>
          <cell r="EF208">
            <v>20696.25</v>
          </cell>
          <cell r="EG208">
            <v>0</v>
          </cell>
          <cell r="EI208">
            <v>0</v>
          </cell>
          <cell r="EJ208">
            <v>0</v>
          </cell>
          <cell r="EK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149313.25</v>
          </cell>
          <cell r="EQ208">
            <v>0</v>
          </cell>
          <cell r="ER208">
            <v>149313.25</v>
          </cell>
          <cell r="ES208">
            <v>726401.91383796162</v>
          </cell>
          <cell r="ET208">
            <v>0</v>
          </cell>
          <cell r="EU208">
            <v>726401.91383796162</v>
          </cell>
          <cell r="EV208">
            <v>705705.66383796162</v>
          </cell>
          <cell r="EW208">
            <v>4866.9356126755974</v>
          </cell>
          <cell r="EX208">
            <v>4265</v>
          </cell>
          <cell r="EY208">
            <v>0</v>
          </cell>
          <cell r="EZ208">
            <v>618425</v>
          </cell>
          <cell r="FA208">
            <v>0</v>
          </cell>
          <cell r="FB208">
            <v>726401.91383796162</v>
          </cell>
          <cell r="FC208">
            <v>732729.14574878686</v>
          </cell>
          <cell r="FD208">
            <v>6327.2319108252414</v>
          </cell>
          <cell r="FE208">
            <v>732729.14574878686</v>
          </cell>
        </row>
        <row r="209">
          <cell r="A209">
            <v>2018</v>
          </cell>
          <cell r="B209">
            <v>8812018</v>
          </cell>
          <cell r="E209" t="str">
            <v>Kings Road Primary School</v>
          </cell>
          <cell r="F209" t="str">
            <v>P</v>
          </cell>
          <cell r="G209" t="str">
            <v/>
          </cell>
          <cell r="H209" t="str">
            <v/>
          </cell>
          <cell r="I209" t="str">
            <v>Y</v>
          </cell>
          <cell r="K209">
            <v>2018</v>
          </cell>
          <cell r="L209">
            <v>144304</v>
          </cell>
          <cell r="O209">
            <v>7</v>
          </cell>
          <cell r="P209">
            <v>0</v>
          </cell>
          <cell r="Q209">
            <v>0</v>
          </cell>
          <cell r="S209">
            <v>59</v>
          </cell>
          <cell r="T209">
            <v>358</v>
          </cell>
          <cell r="V209">
            <v>417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417</v>
          </cell>
          <cell r="AF209">
            <v>1316927.7</v>
          </cell>
          <cell r="AG209">
            <v>0</v>
          </cell>
          <cell r="AH209">
            <v>0</v>
          </cell>
          <cell r="AI209">
            <v>0</v>
          </cell>
          <cell r="AJ209">
            <v>1316927.7</v>
          </cell>
          <cell r="AK209">
            <v>113.00000000000017</v>
          </cell>
          <cell r="AL209">
            <v>53110.00000000008</v>
          </cell>
          <cell r="AM209">
            <v>0</v>
          </cell>
          <cell r="AN209">
            <v>0</v>
          </cell>
          <cell r="AO209">
            <v>53110.00000000008</v>
          </cell>
          <cell r="AP209">
            <v>132.99999999999989</v>
          </cell>
          <cell r="AQ209">
            <v>78469.999999999927</v>
          </cell>
          <cell r="AR209">
            <v>0</v>
          </cell>
          <cell r="AS209">
            <v>0</v>
          </cell>
          <cell r="AT209">
            <v>78469.999999999927</v>
          </cell>
          <cell r="AU209">
            <v>201.00000000000017</v>
          </cell>
          <cell r="AV209">
            <v>0</v>
          </cell>
          <cell r="AW209">
            <v>49.999999999999957</v>
          </cell>
          <cell r="AX209">
            <v>10999.999999999991</v>
          </cell>
          <cell r="AY209">
            <v>14.00000000000002</v>
          </cell>
          <cell r="AZ209">
            <v>3780.0000000000055</v>
          </cell>
          <cell r="BA209">
            <v>71.999999999999943</v>
          </cell>
          <cell r="BB209">
            <v>30239.999999999975</v>
          </cell>
          <cell r="BC209">
            <v>80.000000000000171</v>
          </cell>
          <cell r="BD209">
            <v>36800.00000000008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81820.000000000058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81820.000000000058</v>
          </cell>
          <cell r="BZ209">
            <v>213400.00000000006</v>
          </cell>
          <cell r="CA209">
            <v>0</v>
          </cell>
          <cell r="CB209">
            <v>213400.00000000006</v>
          </cell>
          <cell r="CC209">
            <v>125.1</v>
          </cell>
          <cell r="CD209">
            <v>141363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141363</v>
          </cell>
          <cell r="CR209">
            <v>7.9799999999999933</v>
          </cell>
          <cell r="CS209">
            <v>7381.4999999999936</v>
          </cell>
          <cell r="CT209">
            <v>0</v>
          </cell>
          <cell r="CU209">
            <v>0</v>
          </cell>
          <cell r="CV209">
            <v>7381.4999999999936</v>
          </cell>
          <cell r="CW209">
            <v>51.251396648044739</v>
          </cell>
          <cell r="CX209">
            <v>28957.039106145279</v>
          </cell>
          <cell r="CY209">
            <v>0</v>
          </cell>
          <cell r="CZ209">
            <v>0</v>
          </cell>
          <cell r="DA209">
            <v>28957.039106145279</v>
          </cell>
          <cell r="DB209">
            <v>1708029.2391061452</v>
          </cell>
          <cell r="DC209">
            <v>0</v>
          </cell>
          <cell r="DD209">
            <v>1708029.2391061452</v>
          </cell>
          <cell r="DE209">
            <v>128617</v>
          </cell>
          <cell r="DF209">
            <v>0</v>
          </cell>
          <cell r="DG209">
            <v>128617</v>
          </cell>
          <cell r="DH209">
            <v>59.571428571428569</v>
          </cell>
          <cell r="DI209">
            <v>0</v>
          </cell>
          <cell r="DJ209">
            <v>0.57899999999999996</v>
          </cell>
          <cell r="DK209">
            <v>0</v>
          </cell>
          <cell r="DL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1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7918.732</v>
          </cell>
          <cell r="EB209">
            <v>7918.732</v>
          </cell>
          <cell r="EC209">
            <v>0</v>
          </cell>
          <cell r="ED209">
            <v>0</v>
          </cell>
          <cell r="EE209">
            <v>7918.732</v>
          </cell>
          <cell r="EF209">
            <v>7918.732</v>
          </cell>
          <cell r="EG209">
            <v>0</v>
          </cell>
          <cell r="EI209">
            <v>0</v>
          </cell>
          <cell r="EJ209">
            <v>0</v>
          </cell>
          <cell r="EK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136535.73199999999</v>
          </cell>
          <cell r="EQ209">
            <v>0</v>
          </cell>
          <cell r="ER209">
            <v>136535.73199999999</v>
          </cell>
          <cell r="ES209">
            <v>1844564.9711061453</v>
          </cell>
          <cell r="ET209">
            <v>0</v>
          </cell>
          <cell r="EU209">
            <v>1844564.9711061453</v>
          </cell>
          <cell r="EV209">
            <v>1836646.2391061452</v>
          </cell>
          <cell r="EW209">
            <v>4404.427431909221</v>
          </cell>
          <cell r="EX209">
            <v>4265</v>
          </cell>
          <cell r="EY209">
            <v>0</v>
          </cell>
          <cell r="EZ209">
            <v>1778505</v>
          </cell>
          <cell r="FA209">
            <v>0</v>
          </cell>
          <cell r="FB209">
            <v>1844564.9711061453</v>
          </cell>
          <cell r="FC209">
            <v>1786003.839108526</v>
          </cell>
          <cell r="FD209">
            <v>0</v>
          </cell>
          <cell r="FE209">
            <v>1844564.9711061453</v>
          </cell>
        </row>
        <row r="210">
          <cell r="A210">
            <v>2031</v>
          </cell>
          <cell r="B210">
            <v>8812031</v>
          </cell>
          <cell r="E210" t="str">
            <v>Kingsmoor Academy</v>
          </cell>
          <cell r="F210" t="str">
            <v>P</v>
          </cell>
          <cell r="G210" t="str">
            <v/>
          </cell>
          <cell r="H210" t="str">
            <v/>
          </cell>
          <cell r="I210" t="str">
            <v>Y</v>
          </cell>
          <cell r="K210">
            <v>2031</v>
          </cell>
          <cell r="L210">
            <v>138996</v>
          </cell>
          <cell r="M210">
            <v>25</v>
          </cell>
          <cell r="O210">
            <v>7</v>
          </cell>
          <cell r="P210">
            <v>0</v>
          </cell>
          <cell r="Q210">
            <v>0</v>
          </cell>
          <cell r="S210">
            <v>61.583333333333336</v>
          </cell>
          <cell r="T210">
            <v>238</v>
          </cell>
          <cell r="V210">
            <v>299.58333333333331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299.58333333333331</v>
          </cell>
          <cell r="AF210">
            <v>946114.12499999988</v>
          </cell>
          <cell r="AG210">
            <v>0</v>
          </cell>
          <cell r="AH210">
            <v>0</v>
          </cell>
          <cell r="AI210">
            <v>0</v>
          </cell>
          <cell r="AJ210">
            <v>946114.12499999988</v>
          </cell>
          <cell r="AK210">
            <v>85.144736842105118</v>
          </cell>
          <cell r="AL210">
            <v>40018.026315789408</v>
          </cell>
          <cell r="AM210">
            <v>0</v>
          </cell>
          <cell r="AN210">
            <v>0</v>
          </cell>
          <cell r="AO210">
            <v>40018.026315789408</v>
          </cell>
          <cell r="AP210">
            <v>88.298245614035039</v>
          </cell>
          <cell r="AQ210">
            <v>52095.964912280673</v>
          </cell>
          <cell r="AR210">
            <v>0</v>
          </cell>
          <cell r="AS210">
            <v>0</v>
          </cell>
          <cell r="AT210">
            <v>52095.964912280673</v>
          </cell>
          <cell r="AU210">
            <v>52.558479532163723</v>
          </cell>
          <cell r="AV210">
            <v>0</v>
          </cell>
          <cell r="AW210">
            <v>118.78216374268992</v>
          </cell>
          <cell r="AX210">
            <v>26132.076023391783</v>
          </cell>
          <cell r="AY210">
            <v>99.861111111111001</v>
          </cell>
          <cell r="AZ210">
            <v>26962.499999999971</v>
          </cell>
          <cell r="BA210">
            <v>22.074561403508774</v>
          </cell>
          <cell r="BB210">
            <v>9271.3157894736851</v>
          </cell>
          <cell r="BC210">
            <v>6.3070175438596578</v>
          </cell>
          <cell r="BD210">
            <v>2901.2280701754426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65267.119883040883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65267.119883040883</v>
          </cell>
          <cell r="BZ210">
            <v>157381.11111111095</v>
          </cell>
          <cell r="CA210">
            <v>0</v>
          </cell>
          <cell r="CB210">
            <v>157381.11111111095</v>
          </cell>
          <cell r="CC210">
            <v>79.801673944687039</v>
          </cell>
          <cell r="CD210">
            <v>90175.891557496361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90175.891557496361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46.573879551820852</v>
          </cell>
          <cell r="CX210">
            <v>26314.24194677878</v>
          </cell>
          <cell r="CY210">
            <v>0</v>
          </cell>
          <cell r="CZ210">
            <v>0</v>
          </cell>
          <cell r="DA210">
            <v>26314.24194677878</v>
          </cell>
          <cell r="DB210">
            <v>1219985.3696153858</v>
          </cell>
          <cell r="DC210">
            <v>0</v>
          </cell>
          <cell r="DD210">
            <v>1219985.3696153858</v>
          </cell>
          <cell r="DE210">
            <v>128617</v>
          </cell>
          <cell r="DF210">
            <v>0</v>
          </cell>
          <cell r="DG210">
            <v>128617</v>
          </cell>
          <cell r="DH210">
            <v>42.797619047619044</v>
          </cell>
          <cell r="DI210">
            <v>0</v>
          </cell>
          <cell r="DJ210">
            <v>0.50900000000000001</v>
          </cell>
          <cell r="DK210">
            <v>0</v>
          </cell>
          <cell r="DL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1.0156360164</v>
          </cell>
          <cell r="DS210">
            <v>21086.768768385045</v>
          </cell>
          <cell r="DT210">
            <v>0</v>
          </cell>
          <cell r="DU210">
            <v>21086.768768385045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486.82</v>
          </cell>
          <cell r="EB210">
            <v>486.82</v>
          </cell>
          <cell r="EC210">
            <v>0</v>
          </cell>
          <cell r="ED210">
            <v>0</v>
          </cell>
          <cell r="EE210">
            <v>486.82</v>
          </cell>
          <cell r="EF210">
            <v>486.82</v>
          </cell>
          <cell r="EG210">
            <v>0</v>
          </cell>
          <cell r="EI210">
            <v>0</v>
          </cell>
          <cell r="EJ210">
            <v>0</v>
          </cell>
          <cell r="EK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150190.58876838506</v>
          </cell>
          <cell r="EQ210">
            <v>0</v>
          </cell>
          <cell r="ER210">
            <v>150190.58876838506</v>
          </cell>
          <cell r="ES210">
            <v>1370175.9583837709</v>
          </cell>
          <cell r="ET210">
            <v>0</v>
          </cell>
          <cell r="EU210">
            <v>1370175.9583837709</v>
          </cell>
          <cell r="EV210">
            <v>1369689.1383837708</v>
          </cell>
          <cell r="EW210">
            <v>4571.9804341043809</v>
          </cell>
          <cell r="EX210">
            <v>4265</v>
          </cell>
          <cell r="EY210">
            <v>0</v>
          </cell>
          <cell r="EZ210">
            <v>1277722.9166666665</v>
          </cell>
          <cell r="FA210">
            <v>0</v>
          </cell>
          <cell r="FB210">
            <v>1370175.9583837709</v>
          </cell>
          <cell r="FC210">
            <v>1377567.9611379269</v>
          </cell>
          <cell r="FD210">
            <v>7392.0027541560121</v>
          </cell>
          <cell r="FE210">
            <v>1377567.9611379269</v>
          </cell>
        </row>
        <row r="211">
          <cell r="A211">
            <v>2696</v>
          </cell>
          <cell r="B211">
            <v>8812696</v>
          </cell>
          <cell r="E211" t="str">
            <v>Kingston Primary School</v>
          </cell>
          <cell r="F211" t="str">
            <v>P</v>
          </cell>
          <cell r="G211" t="str">
            <v/>
          </cell>
          <cell r="H211" t="str">
            <v/>
          </cell>
          <cell r="I211" t="str">
            <v>Y</v>
          </cell>
          <cell r="K211">
            <v>2696</v>
          </cell>
          <cell r="L211">
            <v>137220</v>
          </cell>
          <cell r="O211">
            <v>7</v>
          </cell>
          <cell r="P211">
            <v>0</v>
          </cell>
          <cell r="Q211">
            <v>0</v>
          </cell>
          <cell r="S211">
            <v>30</v>
          </cell>
          <cell r="T211">
            <v>179</v>
          </cell>
          <cell r="V211">
            <v>209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209</v>
          </cell>
          <cell r="AF211">
            <v>660042.9</v>
          </cell>
          <cell r="AG211">
            <v>0</v>
          </cell>
          <cell r="AH211">
            <v>0</v>
          </cell>
          <cell r="AI211">
            <v>0</v>
          </cell>
          <cell r="AJ211">
            <v>660042.9</v>
          </cell>
          <cell r="AK211">
            <v>16.000000000000004</v>
          </cell>
          <cell r="AL211">
            <v>7520.0000000000018</v>
          </cell>
          <cell r="AM211">
            <v>0</v>
          </cell>
          <cell r="AN211">
            <v>0</v>
          </cell>
          <cell r="AO211">
            <v>7520.0000000000018</v>
          </cell>
          <cell r="AP211">
            <v>18.999999999999996</v>
          </cell>
          <cell r="AQ211">
            <v>11209.999999999998</v>
          </cell>
          <cell r="AR211">
            <v>0</v>
          </cell>
          <cell r="AS211">
            <v>0</v>
          </cell>
          <cell r="AT211">
            <v>11209.999999999998</v>
          </cell>
          <cell r="AU211">
            <v>196.99999999999994</v>
          </cell>
          <cell r="AV211">
            <v>0</v>
          </cell>
          <cell r="AW211">
            <v>10.999999999999995</v>
          </cell>
          <cell r="AX211">
            <v>2419.9999999999986</v>
          </cell>
          <cell r="AY211">
            <v>0.99999999999999978</v>
          </cell>
          <cell r="AZ211">
            <v>269.99999999999994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2689.9999999999986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2689.9999999999986</v>
          </cell>
          <cell r="BZ211">
            <v>21420</v>
          </cell>
          <cell r="CA211">
            <v>0</v>
          </cell>
          <cell r="CB211">
            <v>21420</v>
          </cell>
          <cell r="CC211">
            <v>47.871508379888269</v>
          </cell>
          <cell r="CD211">
            <v>54094.804469273746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54094.804469273746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4.6703910614525137</v>
          </cell>
          <cell r="CX211">
            <v>2638.7709497206702</v>
          </cell>
          <cell r="CY211">
            <v>0</v>
          </cell>
          <cell r="CZ211">
            <v>0</v>
          </cell>
          <cell r="DA211">
            <v>2638.7709497206702</v>
          </cell>
          <cell r="DB211">
            <v>738196.47541899444</v>
          </cell>
          <cell r="DC211">
            <v>0</v>
          </cell>
          <cell r="DD211">
            <v>738196.47541899444</v>
          </cell>
          <cell r="DE211">
            <v>128617</v>
          </cell>
          <cell r="DF211">
            <v>0</v>
          </cell>
          <cell r="DG211">
            <v>128617</v>
          </cell>
          <cell r="DH211">
            <v>29.857142857142858</v>
          </cell>
          <cell r="DI211">
            <v>0</v>
          </cell>
          <cell r="DJ211">
            <v>0.60599999999999998</v>
          </cell>
          <cell r="DK211">
            <v>0</v>
          </cell>
          <cell r="DL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1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3623.55</v>
          </cell>
          <cell r="EB211">
            <v>3623.55</v>
          </cell>
          <cell r="EC211">
            <v>0</v>
          </cell>
          <cell r="ED211">
            <v>0</v>
          </cell>
          <cell r="EE211">
            <v>3623.55</v>
          </cell>
          <cell r="EF211">
            <v>3623.55</v>
          </cell>
          <cell r="EG211">
            <v>0</v>
          </cell>
          <cell r="EI211">
            <v>0</v>
          </cell>
          <cell r="EJ211">
            <v>0</v>
          </cell>
          <cell r="EK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132240.54999999999</v>
          </cell>
          <cell r="EQ211">
            <v>0</v>
          </cell>
          <cell r="ER211">
            <v>132240.54999999999</v>
          </cell>
          <cell r="ES211">
            <v>870437.02541899448</v>
          </cell>
          <cell r="ET211">
            <v>0</v>
          </cell>
          <cell r="EU211">
            <v>870437.02541899448</v>
          </cell>
          <cell r="EV211">
            <v>866813.47541899444</v>
          </cell>
          <cell r="EW211">
            <v>4147.4328967416004</v>
          </cell>
          <cell r="EX211">
            <v>4265</v>
          </cell>
          <cell r="EY211">
            <v>117.56710325839958</v>
          </cell>
          <cell r="EZ211">
            <v>891385</v>
          </cell>
          <cell r="FA211">
            <v>24571.524581005564</v>
          </cell>
          <cell r="FB211">
            <v>895008.55</v>
          </cell>
          <cell r="FC211">
            <v>881584.0892142856</v>
          </cell>
          <cell r="FD211">
            <v>0</v>
          </cell>
          <cell r="FE211">
            <v>895008.55</v>
          </cell>
        </row>
        <row r="212">
          <cell r="A212">
            <v>5228</v>
          </cell>
          <cell r="B212">
            <v>8815228</v>
          </cell>
          <cell r="C212">
            <v>1122</v>
          </cell>
          <cell r="D212" t="str">
            <v>GMPS1122</v>
          </cell>
          <cell r="E212" t="str">
            <v>Kingswood Primary School and Nursery</v>
          </cell>
          <cell r="F212" t="str">
            <v>P</v>
          </cell>
          <cell r="G212" t="str">
            <v>Y</v>
          </cell>
          <cell r="H212">
            <v>10015644</v>
          </cell>
          <cell r="I212" t="str">
            <v/>
          </cell>
          <cell r="K212">
            <v>5228</v>
          </cell>
          <cell r="L212">
            <v>115268</v>
          </cell>
          <cell r="O212">
            <v>7</v>
          </cell>
          <cell r="P212">
            <v>0</v>
          </cell>
          <cell r="Q212">
            <v>0</v>
          </cell>
          <cell r="S212">
            <v>60</v>
          </cell>
          <cell r="T212">
            <v>348</v>
          </cell>
          <cell r="V212">
            <v>408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408</v>
          </cell>
          <cell r="AF212">
            <v>1288504.8</v>
          </cell>
          <cell r="AG212">
            <v>0</v>
          </cell>
          <cell r="AH212">
            <v>0</v>
          </cell>
          <cell r="AI212">
            <v>0</v>
          </cell>
          <cell r="AJ212">
            <v>1288504.8</v>
          </cell>
          <cell r="AK212">
            <v>62.999999999999858</v>
          </cell>
          <cell r="AL212">
            <v>29609.999999999935</v>
          </cell>
          <cell r="AM212">
            <v>0</v>
          </cell>
          <cell r="AN212">
            <v>0</v>
          </cell>
          <cell r="AO212">
            <v>29609.999999999935</v>
          </cell>
          <cell r="AP212">
            <v>71.999999999999943</v>
          </cell>
          <cell r="AQ212">
            <v>42479.999999999964</v>
          </cell>
          <cell r="AR212">
            <v>0</v>
          </cell>
          <cell r="AS212">
            <v>0</v>
          </cell>
          <cell r="AT212">
            <v>42479.999999999964</v>
          </cell>
          <cell r="AU212">
            <v>229.00000000000017</v>
          </cell>
          <cell r="AV212">
            <v>0</v>
          </cell>
          <cell r="AW212">
            <v>96.000000000000071</v>
          </cell>
          <cell r="AX212">
            <v>21120.000000000015</v>
          </cell>
          <cell r="AY212">
            <v>35</v>
          </cell>
          <cell r="AZ212">
            <v>9450</v>
          </cell>
          <cell r="BA212">
            <v>0.99999999999999889</v>
          </cell>
          <cell r="BB212">
            <v>419.99999999999955</v>
          </cell>
          <cell r="BC212">
            <v>22.000000000000007</v>
          </cell>
          <cell r="BD212">
            <v>10120.000000000004</v>
          </cell>
          <cell r="BE212">
            <v>17.000000000000014</v>
          </cell>
          <cell r="BF212">
            <v>8330.0000000000073</v>
          </cell>
          <cell r="BG212">
            <v>8</v>
          </cell>
          <cell r="BH212">
            <v>5120</v>
          </cell>
          <cell r="BI212">
            <v>54560.000000000022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54560.000000000022</v>
          </cell>
          <cell r="BZ212">
            <v>126649.99999999991</v>
          </cell>
          <cell r="CA212">
            <v>0</v>
          </cell>
          <cell r="CB212">
            <v>126649.99999999991</v>
          </cell>
          <cell r="CC212">
            <v>124.89795918367348</v>
          </cell>
          <cell r="CD212">
            <v>141134.69387755104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141134.69387755104</v>
          </cell>
          <cell r="CR212">
            <v>2.5199999999999996</v>
          </cell>
          <cell r="CS212">
            <v>2330.9999999999995</v>
          </cell>
          <cell r="CT212">
            <v>0</v>
          </cell>
          <cell r="CU212">
            <v>0</v>
          </cell>
          <cell r="CV212">
            <v>2330.9999999999995</v>
          </cell>
          <cell r="CW212">
            <v>70.34482758620679</v>
          </cell>
          <cell r="CX212">
            <v>39744.827586206833</v>
          </cell>
          <cell r="CY212">
            <v>0</v>
          </cell>
          <cell r="CZ212">
            <v>0</v>
          </cell>
          <cell r="DA212">
            <v>39744.827586206833</v>
          </cell>
          <cell r="DB212">
            <v>1598365.3214637579</v>
          </cell>
          <cell r="DC212">
            <v>0</v>
          </cell>
          <cell r="DD212">
            <v>1598365.3214637579</v>
          </cell>
          <cell r="DE212">
            <v>128617</v>
          </cell>
          <cell r="DF212">
            <v>0</v>
          </cell>
          <cell r="DG212">
            <v>128617</v>
          </cell>
          <cell r="DH212">
            <v>58.285714285714285</v>
          </cell>
          <cell r="DI212">
            <v>0</v>
          </cell>
          <cell r="DJ212">
            <v>0.73699999999999999</v>
          </cell>
          <cell r="DK212">
            <v>0</v>
          </cell>
          <cell r="DL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1.0156360164</v>
          </cell>
          <cell r="DS212">
            <v>27003.123900917402</v>
          </cell>
          <cell r="DT212">
            <v>0</v>
          </cell>
          <cell r="DU212">
            <v>27003.123900917402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5001</v>
          </cell>
          <cell r="EB212">
            <v>7641.5</v>
          </cell>
          <cell r="EC212">
            <v>0</v>
          </cell>
          <cell r="ED212">
            <v>0</v>
          </cell>
          <cell r="EE212">
            <v>7641.5</v>
          </cell>
          <cell r="EF212">
            <v>7641.5</v>
          </cell>
          <cell r="EG212">
            <v>0</v>
          </cell>
          <cell r="EI212">
            <v>0</v>
          </cell>
          <cell r="EJ212">
            <v>0</v>
          </cell>
          <cell r="EK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163261.62390091742</v>
          </cell>
          <cell r="EQ212">
            <v>0</v>
          </cell>
          <cell r="ER212">
            <v>163261.62390091742</v>
          </cell>
          <cell r="ES212">
            <v>1761626.9453646753</v>
          </cell>
          <cell r="ET212">
            <v>0</v>
          </cell>
          <cell r="EU212">
            <v>1761626.9453646753</v>
          </cell>
          <cell r="EV212">
            <v>1753985.4453646753</v>
          </cell>
          <cell r="EW212">
            <v>4298.9839347173411</v>
          </cell>
          <cell r="EX212">
            <v>4265</v>
          </cell>
          <cell r="EY212">
            <v>0</v>
          </cell>
          <cell r="EZ212">
            <v>1740120</v>
          </cell>
          <cell r="FA212">
            <v>0</v>
          </cell>
          <cell r="FB212">
            <v>1761626.9453646753</v>
          </cell>
          <cell r="FC212">
            <v>1722858.1833126231</v>
          </cell>
          <cell r="FD212">
            <v>0</v>
          </cell>
          <cell r="FE212">
            <v>1761626.9453646753</v>
          </cell>
        </row>
        <row r="213">
          <cell r="A213">
            <v>2084</v>
          </cell>
          <cell r="B213">
            <v>8812084</v>
          </cell>
          <cell r="E213" t="str">
            <v>Kirby Primary Academy</v>
          </cell>
          <cell r="F213" t="str">
            <v>P</v>
          </cell>
          <cell r="G213" t="str">
            <v/>
          </cell>
          <cell r="H213" t="str">
            <v/>
          </cell>
          <cell r="I213" t="str">
            <v>Y</v>
          </cell>
          <cell r="K213">
            <v>2084</v>
          </cell>
          <cell r="L213">
            <v>139806</v>
          </cell>
          <cell r="O213">
            <v>7</v>
          </cell>
          <cell r="P213">
            <v>0</v>
          </cell>
          <cell r="Q213">
            <v>0</v>
          </cell>
          <cell r="S213">
            <v>30</v>
          </cell>
          <cell r="T213">
            <v>181</v>
          </cell>
          <cell r="V213">
            <v>211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211</v>
          </cell>
          <cell r="AF213">
            <v>666359.1</v>
          </cell>
          <cell r="AG213">
            <v>0</v>
          </cell>
          <cell r="AH213">
            <v>0</v>
          </cell>
          <cell r="AI213">
            <v>0</v>
          </cell>
          <cell r="AJ213">
            <v>666359.1</v>
          </cell>
          <cell r="AK213">
            <v>61.000000000000057</v>
          </cell>
          <cell r="AL213">
            <v>28670.000000000025</v>
          </cell>
          <cell r="AM213">
            <v>0</v>
          </cell>
          <cell r="AN213">
            <v>0</v>
          </cell>
          <cell r="AO213">
            <v>28670.000000000025</v>
          </cell>
          <cell r="AP213">
            <v>64.000000000000057</v>
          </cell>
          <cell r="AQ213">
            <v>37760.000000000036</v>
          </cell>
          <cell r="AR213">
            <v>0</v>
          </cell>
          <cell r="AS213">
            <v>0</v>
          </cell>
          <cell r="AT213">
            <v>37760.000000000036</v>
          </cell>
          <cell r="AU213">
            <v>75.357142857142819</v>
          </cell>
          <cell r="AV213">
            <v>0</v>
          </cell>
          <cell r="AW213">
            <v>49.233333333333263</v>
          </cell>
          <cell r="AX213">
            <v>10831.333333333318</v>
          </cell>
          <cell r="AY213">
            <v>0</v>
          </cell>
          <cell r="AZ213">
            <v>0</v>
          </cell>
          <cell r="BA213">
            <v>63.3</v>
          </cell>
          <cell r="BB213">
            <v>26586</v>
          </cell>
          <cell r="BC213">
            <v>8.038095238095238</v>
          </cell>
          <cell r="BD213">
            <v>3697.5238095238096</v>
          </cell>
          <cell r="BE213">
            <v>11.052380952380958</v>
          </cell>
          <cell r="BF213">
            <v>5415.6666666666688</v>
          </cell>
          <cell r="BG213">
            <v>4.0190476190476092</v>
          </cell>
          <cell r="BH213">
            <v>2572.1904761904698</v>
          </cell>
          <cell r="BI213">
            <v>49102.714285714261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49102.714285714261</v>
          </cell>
          <cell r="BZ213">
            <v>115532.71428571432</v>
          </cell>
          <cell r="CA213">
            <v>0</v>
          </cell>
          <cell r="CB213">
            <v>115532.71428571432</v>
          </cell>
          <cell r="CC213">
            <v>59.783333333333331</v>
          </cell>
          <cell r="CD213">
            <v>67555.166666666672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67555.166666666672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1.1657458563535914</v>
          </cell>
          <cell r="CX213">
            <v>658.64640883977916</v>
          </cell>
          <cell r="CY213">
            <v>0</v>
          </cell>
          <cell r="CZ213">
            <v>0</v>
          </cell>
          <cell r="DA213">
            <v>658.64640883977916</v>
          </cell>
          <cell r="DB213">
            <v>850105.62736122054</v>
          </cell>
          <cell r="DC213">
            <v>0</v>
          </cell>
          <cell r="DD213">
            <v>850105.62736122054</v>
          </cell>
          <cell r="DE213">
            <v>128617</v>
          </cell>
          <cell r="DF213">
            <v>0</v>
          </cell>
          <cell r="DG213">
            <v>128617</v>
          </cell>
          <cell r="DH213">
            <v>30.142857142857142</v>
          </cell>
          <cell r="DI213">
            <v>0</v>
          </cell>
          <cell r="DJ213">
            <v>1.6379999999999999</v>
          </cell>
          <cell r="DK213">
            <v>0</v>
          </cell>
          <cell r="DL213">
            <v>9.4999999999999529E-2</v>
          </cell>
          <cell r="DO213">
            <v>0</v>
          </cell>
          <cell r="DP213">
            <v>0</v>
          </cell>
          <cell r="DQ213">
            <v>0</v>
          </cell>
          <cell r="DR213">
            <v>1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3130.55</v>
          </cell>
          <cell r="EB213">
            <v>3130.55</v>
          </cell>
          <cell r="EC213">
            <v>0</v>
          </cell>
          <cell r="ED213">
            <v>0</v>
          </cell>
          <cell r="EE213">
            <v>3130.55</v>
          </cell>
          <cell r="EF213">
            <v>3130.55</v>
          </cell>
          <cell r="EG213">
            <v>0</v>
          </cell>
          <cell r="EI213">
            <v>0</v>
          </cell>
          <cell r="EJ213">
            <v>0</v>
          </cell>
          <cell r="EK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131747.54999999999</v>
          </cell>
          <cell r="EQ213">
            <v>0</v>
          </cell>
          <cell r="ER213">
            <v>131747.54999999999</v>
          </cell>
          <cell r="ES213">
            <v>981853.17736122059</v>
          </cell>
          <cell r="ET213">
            <v>0</v>
          </cell>
          <cell r="EU213">
            <v>981853.17736122059</v>
          </cell>
          <cell r="EV213">
            <v>978722.62736122054</v>
          </cell>
          <cell r="EW213">
            <v>4638.4958642711872</v>
          </cell>
          <cell r="EX213">
            <v>4265</v>
          </cell>
          <cell r="EY213">
            <v>0</v>
          </cell>
          <cell r="EZ213">
            <v>899915</v>
          </cell>
          <cell r="FA213">
            <v>0</v>
          </cell>
          <cell r="FB213">
            <v>981853.17736122059</v>
          </cell>
          <cell r="FC213">
            <v>945022.63505182089</v>
          </cell>
          <cell r="FD213">
            <v>0</v>
          </cell>
          <cell r="FE213">
            <v>981853.17736122059</v>
          </cell>
        </row>
        <row r="214">
          <cell r="A214">
            <v>2191</v>
          </cell>
          <cell r="B214">
            <v>8812191</v>
          </cell>
          <cell r="E214" t="str">
            <v>Laindon Park Primary School &amp; Nursery</v>
          </cell>
          <cell r="F214" t="str">
            <v>P</v>
          </cell>
          <cell r="G214" t="str">
            <v/>
          </cell>
          <cell r="H214" t="str">
            <v/>
          </cell>
          <cell r="I214" t="str">
            <v>Y</v>
          </cell>
          <cell r="K214">
            <v>2191</v>
          </cell>
          <cell r="L214">
            <v>145812</v>
          </cell>
          <cell r="O214">
            <v>7</v>
          </cell>
          <cell r="P214">
            <v>0</v>
          </cell>
          <cell r="Q214">
            <v>0</v>
          </cell>
          <cell r="S214">
            <v>30</v>
          </cell>
          <cell r="T214">
            <v>148</v>
          </cell>
          <cell r="V214">
            <v>178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178</v>
          </cell>
          <cell r="AF214">
            <v>562141.79999999993</v>
          </cell>
          <cell r="AG214">
            <v>0</v>
          </cell>
          <cell r="AH214">
            <v>0</v>
          </cell>
          <cell r="AI214">
            <v>0</v>
          </cell>
          <cell r="AJ214">
            <v>562141.79999999993</v>
          </cell>
          <cell r="AK214">
            <v>56.00000000000005</v>
          </cell>
          <cell r="AL214">
            <v>26320.000000000022</v>
          </cell>
          <cell r="AM214">
            <v>0</v>
          </cell>
          <cell r="AN214">
            <v>0</v>
          </cell>
          <cell r="AO214">
            <v>26320.000000000022</v>
          </cell>
          <cell r="AP214">
            <v>61.999999999999993</v>
          </cell>
          <cell r="AQ214">
            <v>36579.999999999993</v>
          </cell>
          <cell r="AR214">
            <v>0</v>
          </cell>
          <cell r="AS214">
            <v>0</v>
          </cell>
          <cell r="AT214">
            <v>36579.999999999993</v>
          </cell>
          <cell r="AU214">
            <v>47.265536723163883</v>
          </cell>
          <cell r="AV214">
            <v>0</v>
          </cell>
          <cell r="AW214">
            <v>15.084745762711863</v>
          </cell>
          <cell r="AX214">
            <v>3318.6440677966098</v>
          </cell>
          <cell r="AY214">
            <v>73.412429378530987</v>
          </cell>
          <cell r="AZ214">
            <v>19821.355932203365</v>
          </cell>
          <cell r="BA214">
            <v>15.084745762711863</v>
          </cell>
          <cell r="BB214">
            <v>6335.593220338983</v>
          </cell>
          <cell r="BC214">
            <v>7.0395480225988782</v>
          </cell>
          <cell r="BD214">
            <v>3238.1920903954838</v>
          </cell>
          <cell r="BE214">
            <v>15.084745762711863</v>
          </cell>
          <cell r="BF214">
            <v>7391.5254237288127</v>
          </cell>
          <cell r="BG214">
            <v>5.0282485875706273</v>
          </cell>
          <cell r="BH214">
            <v>3218.0790960452014</v>
          </cell>
          <cell r="BI214">
            <v>43323.389830508451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43323.389830508451</v>
          </cell>
          <cell r="BZ214">
            <v>106223.38983050847</v>
          </cell>
          <cell r="CA214">
            <v>0</v>
          </cell>
          <cell r="CB214">
            <v>106223.38983050847</v>
          </cell>
          <cell r="CC214">
            <v>60.225563909774429</v>
          </cell>
          <cell r="CD214">
            <v>68054.8872180451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68054.8872180451</v>
          </cell>
          <cell r="CR214">
            <v>4.4047457627118636</v>
          </cell>
          <cell r="CS214">
            <v>4074.389830508474</v>
          </cell>
          <cell r="CT214">
            <v>0</v>
          </cell>
          <cell r="CU214">
            <v>0</v>
          </cell>
          <cell r="CV214">
            <v>4074.389830508474</v>
          </cell>
          <cell r="CW214">
            <v>14.432432432432435</v>
          </cell>
          <cell r="CX214">
            <v>8154.324324324326</v>
          </cell>
          <cell r="CY214">
            <v>0</v>
          </cell>
          <cell r="CZ214">
            <v>0</v>
          </cell>
          <cell r="DA214">
            <v>8154.324324324326</v>
          </cell>
          <cell r="DB214">
            <v>748648.79120338638</v>
          </cell>
          <cell r="DC214">
            <v>0</v>
          </cell>
          <cell r="DD214">
            <v>748648.79120338638</v>
          </cell>
          <cell r="DE214">
            <v>128617</v>
          </cell>
          <cell r="DF214">
            <v>0</v>
          </cell>
          <cell r="DG214">
            <v>128617</v>
          </cell>
          <cell r="DH214">
            <v>25.428571428571427</v>
          </cell>
          <cell r="DI214">
            <v>0</v>
          </cell>
          <cell r="DJ214">
            <v>0.85099999999999998</v>
          </cell>
          <cell r="DK214">
            <v>0</v>
          </cell>
          <cell r="DL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1.0156360164</v>
          </cell>
          <cell r="DS214">
            <v>13716.942298415132</v>
          </cell>
          <cell r="DT214">
            <v>0</v>
          </cell>
          <cell r="DU214">
            <v>13716.942298415132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3145.5</v>
          </cell>
          <cell r="EB214">
            <v>3145.5</v>
          </cell>
          <cell r="EC214">
            <v>0</v>
          </cell>
          <cell r="ED214">
            <v>0</v>
          </cell>
          <cell r="EE214">
            <v>3145.5</v>
          </cell>
          <cell r="EF214">
            <v>3145.5</v>
          </cell>
          <cell r="EG214">
            <v>0</v>
          </cell>
          <cell r="EI214">
            <v>0</v>
          </cell>
          <cell r="EJ214">
            <v>0</v>
          </cell>
          <cell r="EK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145479.44229841512</v>
          </cell>
          <cell r="EQ214">
            <v>0</v>
          </cell>
          <cell r="ER214">
            <v>145479.44229841512</v>
          </cell>
          <cell r="ES214">
            <v>894128.2335018015</v>
          </cell>
          <cell r="ET214">
            <v>0</v>
          </cell>
          <cell r="EU214">
            <v>894128.2335018015</v>
          </cell>
          <cell r="EV214">
            <v>890982.7335018015</v>
          </cell>
          <cell r="EW214">
            <v>5005.520974729222</v>
          </cell>
          <cell r="EX214">
            <v>4265</v>
          </cell>
          <cell r="EY214">
            <v>0</v>
          </cell>
          <cell r="EZ214">
            <v>759170</v>
          </cell>
          <cell r="FA214">
            <v>0</v>
          </cell>
          <cell r="FB214">
            <v>894128.2335018015</v>
          </cell>
          <cell r="FC214">
            <v>862028.70410563482</v>
          </cell>
          <cell r="FD214">
            <v>0</v>
          </cell>
          <cell r="FE214">
            <v>894128.2335018015</v>
          </cell>
        </row>
        <row r="215">
          <cell r="A215">
            <v>2185</v>
          </cell>
          <cell r="B215">
            <v>8812185</v>
          </cell>
          <cell r="E215" t="str">
            <v>Lakelands Primary School</v>
          </cell>
          <cell r="F215" t="str">
            <v>P</v>
          </cell>
          <cell r="G215" t="str">
            <v/>
          </cell>
          <cell r="H215" t="str">
            <v/>
          </cell>
          <cell r="I215" t="str">
            <v>Y</v>
          </cell>
          <cell r="K215">
            <v>2185</v>
          </cell>
          <cell r="L215">
            <v>147844</v>
          </cell>
          <cell r="M215">
            <v>105</v>
          </cell>
          <cell r="O215">
            <v>3</v>
          </cell>
          <cell r="P215">
            <v>0</v>
          </cell>
          <cell r="Q215">
            <v>0</v>
          </cell>
          <cell r="S215">
            <v>109.25</v>
          </cell>
          <cell r="T215">
            <v>27</v>
          </cell>
          <cell r="V215">
            <v>136.25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136.25</v>
          </cell>
          <cell r="AF215">
            <v>430291.125</v>
          </cell>
          <cell r="AG215">
            <v>0</v>
          </cell>
          <cell r="AH215">
            <v>0</v>
          </cell>
          <cell r="AI215">
            <v>0</v>
          </cell>
          <cell r="AJ215">
            <v>430291.125</v>
          </cell>
          <cell r="AK215">
            <v>18.166666666666622</v>
          </cell>
          <cell r="AL215">
            <v>8538.3333333333121</v>
          </cell>
          <cell r="AM215">
            <v>0</v>
          </cell>
          <cell r="AN215">
            <v>0</v>
          </cell>
          <cell r="AO215">
            <v>8538.3333333333121</v>
          </cell>
          <cell r="AP215">
            <v>23.616666666666621</v>
          </cell>
          <cell r="AQ215">
            <v>13933.833333333307</v>
          </cell>
          <cell r="AR215">
            <v>0</v>
          </cell>
          <cell r="AS215">
            <v>0</v>
          </cell>
          <cell r="AT215">
            <v>13933.833333333307</v>
          </cell>
          <cell r="AU215">
            <v>127.16666666666663</v>
          </cell>
          <cell r="AV215">
            <v>0</v>
          </cell>
          <cell r="AW215">
            <v>5.45</v>
          </cell>
          <cell r="AX215">
            <v>1199</v>
          </cell>
          <cell r="AY215">
            <v>0</v>
          </cell>
          <cell r="AZ215">
            <v>0</v>
          </cell>
          <cell r="BA215">
            <v>1.816666666666662</v>
          </cell>
          <cell r="BB215">
            <v>762.99999999999807</v>
          </cell>
          <cell r="BC215">
            <v>0</v>
          </cell>
          <cell r="BD215">
            <v>0</v>
          </cell>
          <cell r="BE215">
            <v>1.816666666666662</v>
          </cell>
          <cell r="BF215">
            <v>890.16666666666436</v>
          </cell>
          <cell r="BG215">
            <v>0</v>
          </cell>
          <cell r="BH215">
            <v>0</v>
          </cell>
          <cell r="BI215">
            <v>2852.1666666666624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2852.1666666666624</v>
          </cell>
          <cell r="BZ215">
            <v>25324.333333333285</v>
          </cell>
          <cell r="CA215">
            <v>0</v>
          </cell>
          <cell r="CB215">
            <v>25324.333333333285</v>
          </cell>
          <cell r="CC215">
            <v>33.328781834918686</v>
          </cell>
          <cell r="CD215">
            <v>37661.523473458117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37661.523473458117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15.138888888888873</v>
          </cell>
          <cell r="CX215">
            <v>8553.4722222222135</v>
          </cell>
          <cell r="CY215">
            <v>0</v>
          </cell>
          <cell r="CZ215">
            <v>0</v>
          </cell>
          <cell r="DA215">
            <v>8553.4722222222135</v>
          </cell>
          <cell r="DB215">
            <v>501830.45402901364</v>
          </cell>
          <cell r="DC215">
            <v>0</v>
          </cell>
          <cell r="DD215">
            <v>501830.45402901364</v>
          </cell>
          <cell r="DE215">
            <v>128617</v>
          </cell>
          <cell r="DF215">
            <v>0</v>
          </cell>
          <cell r="DG215">
            <v>128617</v>
          </cell>
          <cell r="DH215">
            <v>45.416666666666664</v>
          </cell>
          <cell r="DI215">
            <v>0</v>
          </cell>
          <cell r="DJ215">
            <v>0.84</v>
          </cell>
          <cell r="DK215">
            <v>0</v>
          </cell>
          <cell r="DL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I215">
            <v>0</v>
          </cell>
          <cell r="EJ215">
            <v>0</v>
          </cell>
          <cell r="EK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128617</v>
          </cell>
          <cell r="EQ215">
            <v>0</v>
          </cell>
          <cell r="ER215">
            <v>128617</v>
          </cell>
          <cell r="ES215">
            <v>630447.45402901364</v>
          </cell>
          <cell r="ET215">
            <v>0</v>
          </cell>
          <cell r="EU215">
            <v>630447.45402901364</v>
          </cell>
          <cell r="EV215">
            <v>630447.45402901364</v>
          </cell>
          <cell r="EW215">
            <v>4627.1372772771647</v>
          </cell>
          <cell r="EX215">
            <v>4265</v>
          </cell>
          <cell r="EY215">
            <v>0</v>
          </cell>
          <cell r="EZ215">
            <v>581106.25</v>
          </cell>
          <cell r="FA215">
            <v>0</v>
          </cell>
          <cell r="FB215">
            <v>630447.45402901364</v>
          </cell>
          <cell r="FC215">
            <v>661455.45157089736</v>
          </cell>
          <cell r="FD215">
            <v>31007.997541883728</v>
          </cell>
          <cell r="FE215">
            <v>661455.45157089736</v>
          </cell>
        </row>
        <row r="216">
          <cell r="A216">
            <v>2690</v>
          </cell>
          <cell r="B216">
            <v>8812690</v>
          </cell>
          <cell r="E216" t="str">
            <v>Lambourne Primary School</v>
          </cell>
          <cell r="F216" t="str">
            <v>P</v>
          </cell>
          <cell r="G216" t="str">
            <v/>
          </cell>
          <cell r="H216" t="str">
            <v/>
          </cell>
          <cell r="I216" t="str">
            <v>Y</v>
          </cell>
          <cell r="K216">
            <v>2690</v>
          </cell>
          <cell r="L216">
            <v>145604</v>
          </cell>
          <cell r="O216">
            <v>7</v>
          </cell>
          <cell r="P216">
            <v>0</v>
          </cell>
          <cell r="Q216">
            <v>0</v>
          </cell>
          <cell r="S216">
            <v>29</v>
          </cell>
          <cell r="T216">
            <v>183</v>
          </cell>
          <cell r="V216">
            <v>212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212</v>
          </cell>
          <cell r="AF216">
            <v>669517.19999999995</v>
          </cell>
          <cell r="AG216">
            <v>0</v>
          </cell>
          <cell r="AH216">
            <v>0</v>
          </cell>
          <cell r="AI216">
            <v>0</v>
          </cell>
          <cell r="AJ216">
            <v>669517.19999999995</v>
          </cell>
          <cell r="AK216">
            <v>36.999999999999901</v>
          </cell>
          <cell r="AL216">
            <v>17389.999999999953</v>
          </cell>
          <cell r="AM216">
            <v>0</v>
          </cell>
          <cell r="AN216">
            <v>0</v>
          </cell>
          <cell r="AO216">
            <v>17389.999999999953</v>
          </cell>
          <cell r="AP216">
            <v>40.999999999999929</v>
          </cell>
          <cell r="AQ216">
            <v>24189.999999999956</v>
          </cell>
          <cell r="AR216">
            <v>0</v>
          </cell>
          <cell r="AS216">
            <v>0</v>
          </cell>
          <cell r="AT216">
            <v>24189.999999999956</v>
          </cell>
          <cell r="AU216">
            <v>174.64761904761909</v>
          </cell>
          <cell r="AV216">
            <v>0</v>
          </cell>
          <cell r="AW216">
            <v>11.10476190476191</v>
          </cell>
          <cell r="AX216">
            <v>2443.0476190476202</v>
          </cell>
          <cell r="AY216">
            <v>25.238095238095227</v>
          </cell>
          <cell r="AZ216">
            <v>6814.285714285711</v>
          </cell>
          <cell r="BA216">
            <v>1.009523809523809</v>
          </cell>
          <cell r="BB216">
            <v>423.99999999999977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9681.3333333333321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9681.3333333333321</v>
          </cell>
          <cell r="BZ216">
            <v>51261.333333333241</v>
          </cell>
          <cell r="CA216">
            <v>0</v>
          </cell>
          <cell r="CB216">
            <v>51261.333333333241</v>
          </cell>
          <cell r="CC216">
            <v>52.390804597701148</v>
          </cell>
          <cell r="CD216">
            <v>59201.6091954023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59201.6091954023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4.6338797814207737</v>
          </cell>
          <cell r="CX216">
            <v>2618.1420765027369</v>
          </cell>
          <cell r="CY216">
            <v>0</v>
          </cell>
          <cell r="CZ216">
            <v>0</v>
          </cell>
          <cell r="DA216">
            <v>2618.1420765027369</v>
          </cell>
          <cell r="DB216">
            <v>782598.28460523835</v>
          </cell>
          <cell r="DC216">
            <v>0</v>
          </cell>
          <cell r="DD216">
            <v>782598.28460523835</v>
          </cell>
          <cell r="DE216">
            <v>128617</v>
          </cell>
          <cell r="DF216">
            <v>0</v>
          </cell>
          <cell r="DG216">
            <v>128617</v>
          </cell>
          <cell r="DH216">
            <v>30.285714285714285</v>
          </cell>
          <cell r="DI216">
            <v>0</v>
          </cell>
          <cell r="DJ216">
            <v>2.3490000000000002</v>
          </cell>
          <cell r="DK216">
            <v>0</v>
          </cell>
          <cell r="DL216">
            <v>1</v>
          </cell>
          <cell r="DO216">
            <v>0</v>
          </cell>
          <cell r="DP216">
            <v>0</v>
          </cell>
          <cell r="DQ216">
            <v>0</v>
          </cell>
          <cell r="DR216">
            <v>1.0156360164</v>
          </cell>
          <cell r="DS216">
            <v>14247.777134018183</v>
          </cell>
          <cell r="DT216">
            <v>0</v>
          </cell>
          <cell r="DU216">
            <v>14247.777134018183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2664</v>
          </cell>
          <cell r="EB216">
            <v>2664</v>
          </cell>
          <cell r="EC216">
            <v>0</v>
          </cell>
          <cell r="ED216">
            <v>0</v>
          </cell>
          <cell r="EE216">
            <v>2664</v>
          </cell>
          <cell r="EF216">
            <v>2664</v>
          </cell>
          <cell r="EG216">
            <v>0</v>
          </cell>
          <cell r="EI216">
            <v>0</v>
          </cell>
          <cell r="EJ216">
            <v>0</v>
          </cell>
          <cell r="EK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145528.77713401819</v>
          </cell>
          <cell r="EQ216">
            <v>0</v>
          </cell>
          <cell r="ER216">
            <v>145528.77713401819</v>
          </cell>
          <cell r="ES216">
            <v>928127.06173925661</v>
          </cell>
          <cell r="ET216">
            <v>0</v>
          </cell>
          <cell r="EU216">
            <v>928127.06173925661</v>
          </cell>
          <cell r="EV216">
            <v>925463.06173925649</v>
          </cell>
          <cell r="EW216">
            <v>4365.3918006568701</v>
          </cell>
          <cell r="EX216">
            <v>4265</v>
          </cell>
          <cell r="EY216">
            <v>0</v>
          </cell>
          <cell r="EZ216">
            <v>904180</v>
          </cell>
          <cell r="FA216">
            <v>0</v>
          </cell>
          <cell r="FB216">
            <v>928127.06173925661</v>
          </cell>
          <cell r="FC216">
            <v>909705.86005299189</v>
          </cell>
          <cell r="FD216">
            <v>0</v>
          </cell>
          <cell r="FE216">
            <v>928127.06173925661</v>
          </cell>
        </row>
        <row r="217">
          <cell r="A217">
            <v>2038</v>
          </cell>
          <cell r="B217">
            <v>8812038</v>
          </cell>
          <cell r="C217">
            <v>3208</v>
          </cell>
          <cell r="D217" t="str">
            <v>RB053208</v>
          </cell>
          <cell r="E217" t="str">
            <v>Langenhoe Community Primary School</v>
          </cell>
          <cell r="F217" t="str">
            <v>P</v>
          </cell>
          <cell r="G217" t="str">
            <v>Y</v>
          </cell>
          <cell r="H217">
            <v>10015151</v>
          </cell>
          <cell r="I217" t="str">
            <v/>
          </cell>
          <cell r="K217">
            <v>2038</v>
          </cell>
          <cell r="L217">
            <v>114729</v>
          </cell>
          <cell r="O217">
            <v>7</v>
          </cell>
          <cell r="P217">
            <v>0</v>
          </cell>
          <cell r="Q217">
            <v>0</v>
          </cell>
          <cell r="S217">
            <v>21</v>
          </cell>
          <cell r="T217">
            <v>112</v>
          </cell>
          <cell r="V217">
            <v>133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133</v>
          </cell>
          <cell r="AF217">
            <v>420027.3</v>
          </cell>
          <cell r="AG217">
            <v>0</v>
          </cell>
          <cell r="AH217">
            <v>0</v>
          </cell>
          <cell r="AI217">
            <v>0</v>
          </cell>
          <cell r="AJ217">
            <v>420027.3</v>
          </cell>
          <cell r="AK217">
            <v>8.9999999999999964</v>
          </cell>
          <cell r="AL217">
            <v>4229.9999999999982</v>
          </cell>
          <cell r="AM217">
            <v>0</v>
          </cell>
          <cell r="AN217">
            <v>0</v>
          </cell>
          <cell r="AO217">
            <v>4229.9999999999982</v>
          </cell>
          <cell r="AP217">
            <v>8.9999999999999964</v>
          </cell>
          <cell r="AQ217">
            <v>5309.9999999999982</v>
          </cell>
          <cell r="AR217">
            <v>0</v>
          </cell>
          <cell r="AS217">
            <v>0</v>
          </cell>
          <cell r="AT217">
            <v>5309.9999999999982</v>
          </cell>
          <cell r="AU217">
            <v>98.999999999999986</v>
          </cell>
          <cell r="AV217">
            <v>0</v>
          </cell>
          <cell r="AW217">
            <v>14.000000000000021</v>
          </cell>
          <cell r="AX217">
            <v>3080.0000000000045</v>
          </cell>
          <cell r="AY217">
            <v>9.9999999999999964</v>
          </cell>
          <cell r="AZ217">
            <v>2699.9999999999991</v>
          </cell>
          <cell r="BA217">
            <v>5.9999999999999982</v>
          </cell>
          <cell r="BB217">
            <v>2519.9999999999991</v>
          </cell>
          <cell r="BC217">
            <v>1.9999999999999991</v>
          </cell>
          <cell r="BD217">
            <v>919.99999999999955</v>
          </cell>
          <cell r="BE217">
            <v>1.9999999999999991</v>
          </cell>
          <cell r="BF217">
            <v>979.99999999999955</v>
          </cell>
          <cell r="BG217">
            <v>0</v>
          </cell>
          <cell r="BH217">
            <v>0</v>
          </cell>
          <cell r="BI217">
            <v>10200.000000000004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10200.000000000004</v>
          </cell>
          <cell r="BZ217">
            <v>19740</v>
          </cell>
          <cell r="CA217">
            <v>0</v>
          </cell>
          <cell r="CB217">
            <v>19740</v>
          </cell>
          <cell r="CC217">
            <v>43.455445544554458</v>
          </cell>
          <cell r="CD217">
            <v>49104.653465346535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49104.653465346535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1.1875000000000002</v>
          </cell>
          <cell r="CX217">
            <v>670.93750000000011</v>
          </cell>
          <cell r="CY217">
            <v>0</v>
          </cell>
          <cell r="CZ217">
            <v>0</v>
          </cell>
          <cell r="DA217">
            <v>670.93750000000011</v>
          </cell>
          <cell r="DB217">
            <v>489542.89096534654</v>
          </cell>
          <cell r="DC217">
            <v>0</v>
          </cell>
          <cell r="DD217">
            <v>489542.89096534654</v>
          </cell>
          <cell r="DE217">
            <v>128617</v>
          </cell>
          <cell r="DF217">
            <v>0</v>
          </cell>
          <cell r="DG217">
            <v>128617</v>
          </cell>
          <cell r="DH217">
            <v>19</v>
          </cell>
          <cell r="DI217">
            <v>0.22429906542056066</v>
          </cell>
          <cell r="DJ217">
            <v>2.41</v>
          </cell>
          <cell r="DK217">
            <v>0</v>
          </cell>
          <cell r="DL217">
            <v>1</v>
          </cell>
          <cell r="DO217">
            <v>12336.448598130837</v>
          </cell>
          <cell r="DP217">
            <v>0</v>
          </cell>
          <cell r="DQ217">
            <v>12336.448598130837</v>
          </cell>
          <cell r="DR217">
            <v>1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18587.75</v>
          </cell>
          <cell r="EB217">
            <v>19705.25</v>
          </cell>
          <cell r="EC217">
            <v>0</v>
          </cell>
          <cell r="ED217">
            <v>0</v>
          </cell>
          <cell r="EE217">
            <v>19705.25</v>
          </cell>
          <cell r="EF217">
            <v>19705.25</v>
          </cell>
          <cell r="EG217">
            <v>0</v>
          </cell>
          <cell r="EI217">
            <v>0</v>
          </cell>
          <cell r="EJ217">
            <v>0</v>
          </cell>
          <cell r="EK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160658.69859813084</v>
          </cell>
          <cell r="EQ217">
            <v>0</v>
          </cell>
          <cell r="ER217">
            <v>160658.69859813084</v>
          </cell>
          <cell r="ES217">
            <v>650201.58956347732</v>
          </cell>
          <cell r="ET217">
            <v>0</v>
          </cell>
          <cell r="EU217">
            <v>650201.58956347732</v>
          </cell>
          <cell r="EV217">
            <v>630496.33956347732</v>
          </cell>
          <cell r="EW217">
            <v>4740.5739816802807</v>
          </cell>
          <cell r="EX217">
            <v>4265</v>
          </cell>
          <cell r="EY217">
            <v>0</v>
          </cell>
          <cell r="EZ217">
            <v>567245</v>
          </cell>
          <cell r="FA217">
            <v>0</v>
          </cell>
          <cell r="FB217">
            <v>650201.58956347732</v>
          </cell>
          <cell r="FC217">
            <v>637242.52218038274</v>
          </cell>
          <cell r="FD217">
            <v>0</v>
          </cell>
          <cell r="FE217">
            <v>650201.58956347732</v>
          </cell>
        </row>
        <row r="218">
          <cell r="A218">
            <v>2039</v>
          </cell>
          <cell r="B218">
            <v>8812039</v>
          </cell>
          <cell r="C218">
            <v>3216</v>
          </cell>
          <cell r="D218" t="str">
            <v>RB053216</v>
          </cell>
          <cell r="E218" t="str">
            <v>Langham Primary School</v>
          </cell>
          <cell r="F218" t="str">
            <v>P</v>
          </cell>
          <cell r="G218" t="str">
            <v>Y</v>
          </cell>
          <cell r="H218">
            <v>10041430</v>
          </cell>
          <cell r="I218" t="str">
            <v/>
          </cell>
          <cell r="K218">
            <v>2039</v>
          </cell>
          <cell r="L218">
            <v>114730</v>
          </cell>
          <cell r="O218">
            <v>7</v>
          </cell>
          <cell r="P218">
            <v>0</v>
          </cell>
          <cell r="Q218">
            <v>0</v>
          </cell>
          <cell r="S218">
            <v>15</v>
          </cell>
          <cell r="T218">
            <v>91</v>
          </cell>
          <cell r="V218">
            <v>106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106</v>
          </cell>
          <cell r="AF218">
            <v>334758.59999999998</v>
          </cell>
          <cell r="AG218">
            <v>0</v>
          </cell>
          <cell r="AH218">
            <v>0</v>
          </cell>
          <cell r="AI218">
            <v>0</v>
          </cell>
          <cell r="AJ218">
            <v>334758.59999999998</v>
          </cell>
          <cell r="AK218">
            <v>4.9999999999999982</v>
          </cell>
          <cell r="AL218">
            <v>2349.9999999999991</v>
          </cell>
          <cell r="AM218">
            <v>0</v>
          </cell>
          <cell r="AN218">
            <v>0</v>
          </cell>
          <cell r="AO218">
            <v>2349.9999999999991</v>
          </cell>
          <cell r="AP218">
            <v>4.9999999999999982</v>
          </cell>
          <cell r="AQ218">
            <v>2949.9999999999991</v>
          </cell>
          <cell r="AR218">
            <v>0</v>
          </cell>
          <cell r="AS218">
            <v>0</v>
          </cell>
          <cell r="AT218">
            <v>2949.9999999999991</v>
          </cell>
          <cell r="AU218">
            <v>95.708737864077634</v>
          </cell>
          <cell r="AV218">
            <v>0</v>
          </cell>
          <cell r="AW218">
            <v>3.0873786407766981</v>
          </cell>
          <cell r="AX218">
            <v>679.22330097087354</v>
          </cell>
          <cell r="AY218">
            <v>6.1747572815533962</v>
          </cell>
          <cell r="AZ218">
            <v>1667.184466019417</v>
          </cell>
          <cell r="BA218">
            <v>1.029126213592233</v>
          </cell>
          <cell r="BB218">
            <v>432.23300970873788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2778.6407766990283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2778.6407766990283</v>
          </cell>
          <cell r="BZ218">
            <v>8078.6407766990269</v>
          </cell>
          <cell r="CA218">
            <v>0</v>
          </cell>
          <cell r="CB218">
            <v>8078.6407766990269</v>
          </cell>
          <cell r="CC218">
            <v>22.613333333333333</v>
          </cell>
          <cell r="CD218">
            <v>25553.066666666666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25553.066666666666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1.164835164835166</v>
          </cell>
          <cell r="CX218">
            <v>658.13186813186883</v>
          </cell>
          <cell r="CY218">
            <v>0</v>
          </cell>
          <cell r="CZ218">
            <v>0</v>
          </cell>
          <cell r="DA218">
            <v>658.13186813186883</v>
          </cell>
          <cell r="DB218">
            <v>369048.4393114975</v>
          </cell>
          <cell r="DC218">
            <v>0</v>
          </cell>
          <cell r="DD218">
            <v>369048.4393114975</v>
          </cell>
          <cell r="DE218">
            <v>128617</v>
          </cell>
          <cell r="DF218">
            <v>0</v>
          </cell>
          <cell r="DG218">
            <v>128617</v>
          </cell>
          <cell r="DH218">
            <v>15.142857142857142</v>
          </cell>
          <cell r="DI218">
            <v>0.58477970627503328</v>
          </cell>
          <cell r="DJ218">
            <v>1.732</v>
          </cell>
          <cell r="DK218">
            <v>0</v>
          </cell>
          <cell r="DL218">
            <v>0.32999999999999985</v>
          </cell>
          <cell r="DO218">
            <v>10613.751668891849</v>
          </cell>
          <cell r="DP218">
            <v>0</v>
          </cell>
          <cell r="DQ218">
            <v>10613.751668891849</v>
          </cell>
          <cell r="DR218">
            <v>1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12599.75</v>
          </cell>
          <cell r="EB218">
            <v>12801.75</v>
          </cell>
          <cell r="EC218">
            <v>0</v>
          </cell>
          <cell r="ED218">
            <v>0</v>
          </cell>
          <cell r="EE218">
            <v>12801.75</v>
          </cell>
          <cell r="EF218">
            <v>12801.75</v>
          </cell>
          <cell r="EG218">
            <v>0</v>
          </cell>
          <cell r="EI218">
            <v>0</v>
          </cell>
          <cell r="EJ218">
            <v>0</v>
          </cell>
          <cell r="EK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152032.50166889184</v>
          </cell>
          <cell r="EQ218">
            <v>0</v>
          </cell>
          <cell r="ER218">
            <v>152032.50166889184</v>
          </cell>
          <cell r="ES218">
            <v>521080.94098038936</v>
          </cell>
          <cell r="ET218">
            <v>0</v>
          </cell>
          <cell r="EU218">
            <v>521080.94098038936</v>
          </cell>
          <cell r="EV218">
            <v>508279.19098038936</v>
          </cell>
          <cell r="EW218">
            <v>4795.0867073621639</v>
          </cell>
          <cell r="EX218">
            <v>4265</v>
          </cell>
          <cell r="EY218">
            <v>0</v>
          </cell>
          <cell r="EZ218">
            <v>452090</v>
          </cell>
          <cell r="FA218">
            <v>0</v>
          </cell>
          <cell r="FB218">
            <v>521080.94098038936</v>
          </cell>
          <cell r="FC218">
            <v>524424.71459867142</v>
          </cell>
          <cell r="FD218">
            <v>3343.7736182820518</v>
          </cell>
          <cell r="FE218">
            <v>524424.71459867142</v>
          </cell>
        </row>
        <row r="219">
          <cell r="A219">
            <v>2105</v>
          </cell>
          <cell r="B219">
            <v>8812105</v>
          </cell>
          <cell r="E219" t="str">
            <v>Larchwood Primary School</v>
          </cell>
          <cell r="F219" t="str">
            <v>P</v>
          </cell>
          <cell r="G219" t="str">
            <v/>
          </cell>
          <cell r="H219" t="str">
            <v/>
          </cell>
          <cell r="I219" t="str">
            <v>Y</v>
          </cell>
          <cell r="K219">
            <v>2105</v>
          </cell>
          <cell r="L219">
            <v>140828</v>
          </cell>
          <cell r="O219">
            <v>7</v>
          </cell>
          <cell r="P219">
            <v>0</v>
          </cell>
          <cell r="Q219">
            <v>0</v>
          </cell>
          <cell r="S219">
            <v>60</v>
          </cell>
          <cell r="T219">
            <v>355</v>
          </cell>
          <cell r="V219">
            <v>415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415</v>
          </cell>
          <cell r="AF219">
            <v>1310611.5</v>
          </cell>
          <cell r="AG219">
            <v>0</v>
          </cell>
          <cell r="AH219">
            <v>0</v>
          </cell>
          <cell r="AI219">
            <v>0</v>
          </cell>
          <cell r="AJ219">
            <v>1310611.5</v>
          </cell>
          <cell r="AK219">
            <v>84.000000000000057</v>
          </cell>
          <cell r="AL219">
            <v>39480.000000000029</v>
          </cell>
          <cell r="AM219">
            <v>0</v>
          </cell>
          <cell r="AN219">
            <v>0</v>
          </cell>
          <cell r="AO219">
            <v>39480.000000000029</v>
          </cell>
          <cell r="AP219">
            <v>96.999999999999943</v>
          </cell>
          <cell r="AQ219">
            <v>57229.999999999964</v>
          </cell>
          <cell r="AR219">
            <v>0</v>
          </cell>
          <cell r="AS219">
            <v>0</v>
          </cell>
          <cell r="AT219">
            <v>57229.999999999964</v>
          </cell>
          <cell r="AU219">
            <v>287.38498789346249</v>
          </cell>
          <cell r="AV219">
            <v>0</v>
          </cell>
          <cell r="AW219">
            <v>116.56174334140428</v>
          </cell>
          <cell r="AX219">
            <v>25643.583535108941</v>
          </cell>
          <cell r="AY219">
            <v>10.04842615012107</v>
          </cell>
          <cell r="AZ219">
            <v>2713.0750605326889</v>
          </cell>
          <cell r="BA219">
            <v>0</v>
          </cell>
          <cell r="BB219">
            <v>0</v>
          </cell>
          <cell r="BC219">
            <v>1.004842615012107</v>
          </cell>
          <cell r="BD219">
            <v>462.22760290556926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28818.886198547199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28818.886198547199</v>
          </cell>
          <cell r="BZ219">
            <v>125528.8861985472</v>
          </cell>
          <cell r="CA219">
            <v>0</v>
          </cell>
          <cell r="CB219">
            <v>125528.8861985472</v>
          </cell>
          <cell r="CC219">
            <v>89.630177514792891</v>
          </cell>
          <cell r="CD219">
            <v>101282.10059171596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101282.10059171596</v>
          </cell>
          <cell r="CR219">
            <v>6.1000000000000014</v>
          </cell>
          <cell r="CS219">
            <v>5642.5000000000009</v>
          </cell>
          <cell r="CT219">
            <v>0</v>
          </cell>
          <cell r="CU219">
            <v>0</v>
          </cell>
          <cell r="CV219">
            <v>5642.5000000000009</v>
          </cell>
          <cell r="CW219">
            <v>15.197183098591569</v>
          </cell>
          <cell r="CX219">
            <v>8586.4084507042371</v>
          </cell>
          <cell r="CY219">
            <v>0</v>
          </cell>
          <cell r="CZ219">
            <v>0</v>
          </cell>
          <cell r="DA219">
            <v>8586.4084507042371</v>
          </cell>
          <cell r="DB219">
            <v>1551651.3952409674</v>
          </cell>
          <cell r="DC219">
            <v>0</v>
          </cell>
          <cell r="DD219">
            <v>1551651.3952409674</v>
          </cell>
          <cell r="DE219">
            <v>128617</v>
          </cell>
          <cell r="DF219">
            <v>0</v>
          </cell>
          <cell r="DG219">
            <v>128617</v>
          </cell>
          <cell r="DH219">
            <v>59.285714285714285</v>
          </cell>
          <cell r="DI219">
            <v>0</v>
          </cell>
          <cell r="DJ219">
            <v>1.2470000000000001</v>
          </cell>
          <cell r="DK219">
            <v>0</v>
          </cell>
          <cell r="DL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1.0156360164</v>
          </cell>
          <cell r="DS219">
            <v>26272.704184389462</v>
          </cell>
          <cell r="DT219">
            <v>0</v>
          </cell>
          <cell r="DU219">
            <v>26272.704184389462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5225.8</v>
          </cell>
          <cell r="EB219">
            <v>5225.8</v>
          </cell>
          <cell r="EC219">
            <v>0</v>
          </cell>
          <cell r="ED219">
            <v>0</v>
          </cell>
          <cell r="EE219">
            <v>5225.8</v>
          </cell>
          <cell r="EF219">
            <v>5225.8</v>
          </cell>
          <cell r="EG219">
            <v>0</v>
          </cell>
          <cell r="EI219">
            <v>0</v>
          </cell>
          <cell r="EJ219">
            <v>0</v>
          </cell>
          <cell r="EK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160115.50418438946</v>
          </cell>
          <cell r="EQ219">
            <v>0</v>
          </cell>
          <cell r="ER219">
            <v>160115.50418438946</v>
          </cell>
          <cell r="ES219">
            <v>1711766.8994253569</v>
          </cell>
          <cell r="ET219">
            <v>0</v>
          </cell>
          <cell r="EU219">
            <v>1711766.8994253569</v>
          </cell>
          <cell r="EV219">
            <v>1706541.0994253568</v>
          </cell>
          <cell r="EW219">
            <v>4112.1472275309807</v>
          </cell>
          <cell r="EX219">
            <v>4265</v>
          </cell>
          <cell r="EY219">
            <v>152.85277246901933</v>
          </cell>
          <cell r="EZ219">
            <v>1769975</v>
          </cell>
          <cell r="FA219">
            <v>63433.900574643165</v>
          </cell>
          <cell r="FB219">
            <v>1775200.8</v>
          </cell>
          <cell r="FC219">
            <v>1742881.0848426956</v>
          </cell>
          <cell r="FD219">
            <v>0</v>
          </cell>
          <cell r="FE219">
            <v>1775200.8</v>
          </cell>
        </row>
        <row r="220">
          <cell r="A220">
            <v>2144</v>
          </cell>
          <cell r="B220">
            <v>8812144</v>
          </cell>
          <cell r="E220" t="str">
            <v>Larkrise Primary School</v>
          </cell>
          <cell r="F220" t="str">
            <v>P</v>
          </cell>
          <cell r="G220" t="str">
            <v/>
          </cell>
          <cell r="H220" t="str">
            <v/>
          </cell>
          <cell r="I220" t="str">
            <v>Y</v>
          </cell>
          <cell r="K220">
            <v>2144</v>
          </cell>
          <cell r="L220">
            <v>143124</v>
          </cell>
          <cell r="O220">
            <v>7</v>
          </cell>
          <cell r="P220">
            <v>0</v>
          </cell>
          <cell r="Q220">
            <v>0</v>
          </cell>
          <cell r="S220">
            <v>25</v>
          </cell>
          <cell r="T220">
            <v>161</v>
          </cell>
          <cell r="V220">
            <v>186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186</v>
          </cell>
          <cell r="AF220">
            <v>587406.6</v>
          </cell>
          <cell r="AG220">
            <v>0</v>
          </cell>
          <cell r="AH220">
            <v>0</v>
          </cell>
          <cell r="AI220">
            <v>0</v>
          </cell>
          <cell r="AJ220">
            <v>587406.6</v>
          </cell>
          <cell r="AK220">
            <v>73.999999999999929</v>
          </cell>
          <cell r="AL220">
            <v>34779.999999999964</v>
          </cell>
          <cell r="AM220">
            <v>0</v>
          </cell>
          <cell r="AN220">
            <v>0</v>
          </cell>
          <cell r="AO220">
            <v>34779.999999999964</v>
          </cell>
          <cell r="AP220">
            <v>90.000000000000099</v>
          </cell>
          <cell r="AQ220">
            <v>53100.000000000058</v>
          </cell>
          <cell r="AR220">
            <v>0</v>
          </cell>
          <cell r="AS220">
            <v>0</v>
          </cell>
          <cell r="AT220">
            <v>53100.000000000058</v>
          </cell>
          <cell r="AU220">
            <v>94.000000000000085</v>
          </cell>
          <cell r="AV220">
            <v>0</v>
          </cell>
          <cell r="AW220">
            <v>21.999999999999979</v>
          </cell>
          <cell r="AX220">
            <v>4839.9999999999955</v>
          </cell>
          <cell r="AY220">
            <v>2.9999999999999969</v>
          </cell>
          <cell r="AZ220">
            <v>809.9999999999992</v>
          </cell>
          <cell r="BA220">
            <v>0</v>
          </cell>
          <cell r="BB220">
            <v>0</v>
          </cell>
          <cell r="BC220">
            <v>67.000000000000028</v>
          </cell>
          <cell r="BD220">
            <v>30820.000000000015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36470.000000000007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36470.000000000007</v>
          </cell>
          <cell r="BZ220">
            <v>124350.00000000003</v>
          </cell>
          <cell r="CA220">
            <v>0</v>
          </cell>
          <cell r="CB220">
            <v>124350.00000000003</v>
          </cell>
          <cell r="CC220">
            <v>63.599999999999994</v>
          </cell>
          <cell r="CD220">
            <v>71868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71868</v>
          </cell>
          <cell r="CR220">
            <v>6.84</v>
          </cell>
          <cell r="CS220">
            <v>6327</v>
          </cell>
          <cell r="CT220">
            <v>0</v>
          </cell>
          <cell r="CU220">
            <v>0</v>
          </cell>
          <cell r="CV220">
            <v>6327</v>
          </cell>
          <cell r="CW220">
            <v>21.95031055900613</v>
          </cell>
          <cell r="CX220">
            <v>12401.925465838463</v>
          </cell>
          <cell r="CY220">
            <v>0</v>
          </cell>
          <cell r="CZ220">
            <v>0</v>
          </cell>
          <cell r="DA220">
            <v>12401.925465838463</v>
          </cell>
          <cell r="DB220">
            <v>802353.52546583861</v>
          </cell>
          <cell r="DC220">
            <v>0</v>
          </cell>
          <cell r="DD220">
            <v>802353.52546583861</v>
          </cell>
          <cell r="DE220">
            <v>128617</v>
          </cell>
          <cell r="DF220">
            <v>0</v>
          </cell>
          <cell r="DG220">
            <v>128617</v>
          </cell>
          <cell r="DH220">
            <v>26.571428571428573</v>
          </cell>
          <cell r="DI220">
            <v>0</v>
          </cell>
          <cell r="DJ220">
            <v>0.752</v>
          </cell>
          <cell r="DK220">
            <v>0</v>
          </cell>
          <cell r="DL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1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3179.69</v>
          </cell>
          <cell r="EB220">
            <v>3179.69</v>
          </cell>
          <cell r="EC220">
            <v>0</v>
          </cell>
          <cell r="ED220">
            <v>0</v>
          </cell>
          <cell r="EE220">
            <v>3179.69</v>
          </cell>
          <cell r="EF220">
            <v>3179.6899999999996</v>
          </cell>
          <cell r="EG220">
            <v>0</v>
          </cell>
          <cell r="EI220">
            <v>0</v>
          </cell>
          <cell r="EJ220">
            <v>0</v>
          </cell>
          <cell r="EK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131796.69</v>
          </cell>
          <cell r="EQ220">
            <v>0</v>
          </cell>
          <cell r="ER220">
            <v>131796.69</v>
          </cell>
          <cell r="ES220">
            <v>934150.21546583856</v>
          </cell>
          <cell r="ET220">
            <v>0</v>
          </cell>
          <cell r="EU220">
            <v>934150.21546583856</v>
          </cell>
          <cell r="EV220">
            <v>930970.52546583861</v>
          </cell>
          <cell r="EW220">
            <v>5005.2178788485944</v>
          </cell>
          <cell r="EX220">
            <v>4265</v>
          </cell>
          <cell r="EY220">
            <v>0</v>
          </cell>
          <cell r="EZ220">
            <v>793290</v>
          </cell>
          <cell r="FA220">
            <v>0</v>
          </cell>
          <cell r="FB220">
            <v>934150.21546583856</v>
          </cell>
          <cell r="FC220">
            <v>893999.05564342136</v>
          </cell>
          <cell r="FD220">
            <v>0</v>
          </cell>
          <cell r="FE220">
            <v>934150.21546583856</v>
          </cell>
        </row>
        <row r="221">
          <cell r="A221">
            <v>3230</v>
          </cell>
          <cell r="B221">
            <v>8813230</v>
          </cell>
          <cell r="E221" t="str">
            <v>Latchingdon Church of England Voluntary Controlled Primary School</v>
          </cell>
          <cell r="F221" t="str">
            <v>P</v>
          </cell>
          <cell r="G221" t="str">
            <v/>
          </cell>
          <cell r="H221" t="str">
            <v/>
          </cell>
          <cell r="I221" t="str">
            <v>Y</v>
          </cell>
          <cell r="K221">
            <v>3230</v>
          </cell>
          <cell r="L221">
            <v>142252</v>
          </cell>
          <cell r="O221">
            <v>7</v>
          </cell>
          <cell r="P221">
            <v>0</v>
          </cell>
          <cell r="Q221">
            <v>0</v>
          </cell>
          <cell r="S221">
            <v>16</v>
          </cell>
          <cell r="T221">
            <v>119</v>
          </cell>
          <cell r="V221">
            <v>135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135</v>
          </cell>
          <cell r="AF221">
            <v>426343.5</v>
          </cell>
          <cell r="AG221">
            <v>0</v>
          </cell>
          <cell r="AH221">
            <v>0</v>
          </cell>
          <cell r="AI221">
            <v>0</v>
          </cell>
          <cell r="AJ221">
            <v>426343.5</v>
          </cell>
          <cell r="AK221">
            <v>36.999999999999993</v>
          </cell>
          <cell r="AL221">
            <v>17389.999999999996</v>
          </cell>
          <cell r="AM221">
            <v>0</v>
          </cell>
          <cell r="AN221">
            <v>0</v>
          </cell>
          <cell r="AO221">
            <v>17389.999999999996</v>
          </cell>
          <cell r="AP221">
            <v>39.999999999999957</v>
          </cell>
          <cell r="AQ221">
            <v>23599.999999999975</v>
          </cell>
          <cell r="AR221">
            <v>0</v>
          </cell>
          <cell r="AS221">
            <v>0</v>
          </cell>
          <cell r="AT221">
            <v>23599.999999999975</v>
          </cell>
          <cell r="AU221">
            <v>85.000000000000043</v>
          </cell>
          <cell r="AV221">
            <v>0</v>
          </cell>
          <cell r="AW221">
            <v>46.999999999999979</v>
          </cell>
          <cell r="AX221">
            <v>10339.999999999995</v>
          </cell>
          <cell r="AY221">
            <v>1.0000000000000004</v>
          </cell>
          <cell r="AZ221">
            <v>270.00000000000011</v>
          </cell>
          <cell r="BA221">
            <v>1.999999999999998</v>
          </cell>
          <cell r="BB221">
            <v>839.9999999999992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11449.999999999995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11449.999999999995</v>
          </cell>
          <cell r="BZ221">
            <v>52439.999999999964</v>
          </cell>
          <cell r="CA221">
            <v>0</v>
          </cell>
          <cell r="CB221">
            <v>52439.999999999964</v>
          </cell>
          <cell r="CC221">
            <v>38.20754716981132</v>
          </cell>
          <cell r="CD221">
            <v>43174.528301886792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43174.528301886792</v>
          </cell>
          <cell r="CR221">
            <v>7.9000000000000643</v>
          </cell>
          <cell r="CS221">
            <v>7307.5000000000591</v>
          </cell>
          <cell r="CT221">
            <v>0</v>
          </cell>
          <cell r="CU221">
            <v>0</v>
          </cell>
          <cell r="CV221">
            <v>7307.5000000000591</v>
          </cell>
          <cell r="CW221">
            <v>3.4033613445378093</v>
          </cell>
          <cell r="CX221">
            <v>1922.8991596638623</v>
          </cell>
          <cell r="CY221">
            <v>0</v>
          </cell>
          <cell r="CZ221">
            <v>0</v>
          </cell>
          <cell r="DA221">
            <v>1922.8991596638623</v>
          </cell>
          <cell r="DB221">
            <v>531188.42746155069</v>
          </cell>
          <cell r="DC221">
            <v>0</v>
          </cell>
          <cell r="DD221">
            <v>531188.42746155069</v>
          </cell>
          <cell r="DE221">
            <v>128617</v>
          </cell>
          <cell r="DF221">
            <v>0</v>
          </cell>
          <cell r="DG221">
            <v>128617</v>
          </cell>
          <cell r="DH221">
            <v>19.285714285714285</v>
          </cell>
          <cell r="DI221">
            <v>0.19759679572763678</v>
          </cell>
          <cell r="DJ221">
            <v>2.6389999999999998</v>
          </cell>
          <cell r="DK221">
            <v>0</v>
          </cell>
          <cell r="DL221">
            <v>1</v>
          </cell>
          <cell r="DO221">
            <v>10867.823765020023</v>
          </cell>
          <cell r="DP221">
            <v>0</v>
          </cell>
          <cell r="DQ221">
            <v>10867.823765020023</v>
          </cell>
          <cell r="DR221">
            <v>1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2360.75</v>
          </cell>
          <cell r="EB221">
            <v>2360.75</v>
          </cell>
          <cell r="EC221">
            <v>0</v>
          </cell>
          <cell r="ED221">
            <v>0</v>
          </cell>
          <cell r="EE221">
            <v>2360.75</v>
          </cell>
          <cell r="EF221">
            <v>2360.75</v>
          </cell>
          <cell r="EG221">
            <v>0</v>
          </cell>
          <cell r="EI221">
            <v>0</v>
          </cell>
          <cell r="EJ221">
            <v>0</v>
          </cell>
          <cell r="EK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141845.57376502003</v>
          </cell>
          <cell r="EQ221">
            <v>0</v>
          </cell>
          <cell r="ER221">
            <v>141845.57376502003</v>
          </cell>
          <cell r="ES221">
            <v>673034.00122657069</v>
          </cell>
          <cell r="ET221">
            <v>0</v>
          </cell>
          <cell r="EU221">
            <v>673034.00122657069</v>
          </cell>
          <cell r="EV221">
            <v>670673.25122657069</v>
          </cell>
          <cell r="EW221">
            <v>4967.9500090857091</v>
          </cell>
          <cell r="EX221">
            <v>4265</v>
          </cell>
          <cell r="EY221">
            <v>0</v>
          </cell>
          <cell r="EZ221">
            <v>575775</v>
          </cell>
          <cell r="FA221">
            <v>0</v>
          </cell>
          <cell r="FB221">
            <v>673034.00122657069</v>
          </cell>
          <cell r="FC221">
            <v>650648.51000322681</v>
          </cell>
          <cell r="FD221">
            <v>0</v>
          </cell>
          <cell r="FE221">
            <v>673034.00122657069</v>
          </cell>
        </row>
        <row r="222">
          <cell r="A222">
            <v>2117</v>
          </cell>
          <cell r="B222">
            <v>8812117</v>
          </cell>
          <cell r="E222" t="str">
            <v>Latton Green Primary Academy</v>
          </cell>
          <cell r="F222" t="str">
            <v>P</v>
          </cell>
          <cell r="G222" t="str">
            <v/>
          </cell>
          <cell r="H222" t="str">
            <v/>
          </cell>
          <cell r="I222" t="str">
            <v>Y</v>
          </cell>
          <cell r="K222">
            <v>2117</v>
          </cell>
          <cell r="L222">
            <v>141381</v>
          </cell>
          <cell r="O222">
            <v>7</v>
          </cell>
          <cell r="P222">
            <v>0</v>
          </cell>
          <cell r="Q222">
            <v>0</v>
          </cell>
          <cell r="S222">
            <v>30</v>
          </cell>
          <cell r="T222">
            <v>175</v>
          </cell>
          <cell r="V222">
            <v>205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205</v>
          </cell>
          <cell r="AF222">
            <v>647410.5</v>
          </cell>
          <cell r="AG222">
            <v>0</v>
          </cell>
          <cell r="AH222">
            <v>0</v>
          </cell>
          <cell r="AI222">
            <v>0</v>
          </cell>
          <cell r="AJ222">
            <v>647410.5</v>
          </cell>
          <cell r="AK222">
            <v>41</v>
          </cell>
          <cell r="AL222">
            <v>19270</v>
          </cell>
          <cell r="AM222">
            <v>0</v>
          </cell>
          <cell r="AN222">
            <v>0</v>
          </cell>
          <cell r="AO222">
            <v>19270</v>
          </cell>
          <cell r="AP222">
            <v>49.99999999999995</v>
          </cell>
          <cell r="AQ222">
            <v>29499.999999999971</v>
          </cell>
          <cell r="AR222">
            <v>0</v>
          </cell>
          <cell r="AS222">
            <v>0</v>
          </cell>
          <cell r="AT222">
            <v>29499.999999999971</v>
          </cell>
          <cell r="AU222">
            <v>51.502463054187174</v>
          </cell>
          <cell r="AV222">
            <v>0</v>
          </cell>
          <cell r="AW222">
            <v>58.571428571428626</v>
          </cell>
          <cell r="AX222">
            <v>12885.714285714297</v>
          </cell>
          <cell r="AY222">
            <v>68.669950738916242</v>
          </cell>
          <cell r="AZ222">
            <v>18540.886699507384</v>
          </cell>
          <cell r="BA222">
            <v>24.236453201970509</v>
          </cell>
          <cell r="BB222">
            <v>10179.310344827614</v>
          </cell>
          <cell r="BC222">
            <v>2.0197044334975365</v>
          </cell>
          <cell r="BD222">
            <v>929.06403940886673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42534.975369458167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42534.975369458167</v>
          </cell>
          <cell r="BZ222">
            <v>91304.975369458145</v>
          </cell>
          <cell r="CA222">
            <v>0</v>
          </cell>
          <cell r="CB222">
            <v>91304.975369458145</v>
          </cell>
          <cell r="CC222">
            <v>43.928571428571423</v>
          </cell>
          <cell r="CD222">
            <v>49639.28571428571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49639.28571428571</v>
          </cell>
          <cell r="CR222">
            <v>0.70000000000000995</v>
          </cell>
          <cell r="CS222">
            <v>647.50000000000921</v>
          </cell>
          <cell r="CT222">
            <v>0</v>
          </cell>
          <cell r="CU222">
            <v>0</v>
          </cell>
          <cell r="CV222">
            <v>647.50000000000921</v>
          </cell>
          <cell r="CW222">
            <v>17.571428571428569</v>
          </cell>
          <cell r="CX222">
            <v>9927.8571428571413</v>
          </cell>
          <cell r="CY222">
            <v>0</v>
          </cell>
          <cell r="CZ222">
            <v>0</v>
          </cell>
          <cell r="DA222">
            <v>9927.8571428571413</v>
          </cell>
          <cell r="DB222">
            <v>798930.11822660104</v>
          </cell>
          <cell r="DC222">
            <v>0</v>
          </cell>
          <cell r="DD222">
            <v>798930.11822660104</v>
          </cell>
          <cell r="DE222">
            <v>128617</v>
          </cell>
          <cell r="DF222">
            <v>0</v>
          </cell>
          <cell r="DG222">
            <v>128617</v>
          </cell>
          <cell r="DH222">
            <v>29.285714285714285</v>
          </cell>
          <cell r="DI222">
            <v>0</v>
          </cell>
          <cell r="DJ222">
            <v>0.51200000000000001</v>
          </cell>
          <cell r="DK222">
            <v>0</v>
          </cell>
          <cell r="DL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1.0156360164</v>
          </cell>
          <cell r="DS222">
            <v>14503.14195236388</v>
          </cell>
          <cell r="DT222">
            <v>0</v>
          </cell>
          <cell r="DU222">
            <v>14503.14195236388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3493.212</v>
          </cell>
          <cell r="EB222">
            <v>3493.212</v>
          </cell>
          <cell r="EC222">
            <v>0</v>
          </cell>
          <cell r="ED222">
            <v>0</v>
          </cell>
          <cell r="EE222">
            <v>3493.212</v>
          </cell>
          <cell r="EF222">
            <v>3493.212</v>
          </cell>
          <cell r="EG222">
            <v>0</v>
          </cell>
          <cell r="EI222">
            <v>0</v>
          </cell>
          <cell r="EJ222">
            <v>0</v>
          </cell>
          <cell r="EK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146613.35395236389</v>
          </cell>
          <cell r="EQ222">
            <v>0</v>
          </cell>
          <cell r="ER222">
            <v>146613.35395236389</v>
          </cell>
          <cell r="ES222">
            <v>945543.47217896488</v>
          </cell>
          <cell r="ET222">
            <v>0</v>
          </cell>
          <cell r="EU222">
            <v>945543.47217896488</v>
          </cell>
          <cell r="EV222">
            <v>942050.26017896493</v>
          </cell>
          <cell r="EW222">
            <v>4595.3671228242192</v>
          </cell>
          <cell r="EX222">
            <v>4265</v>
          </cell>
          <cell r="EY222">
            <v>0</v>
          </cell>
          <cell r="EZ222">
            <v>874325</v>
          </cell>
          <cell r="FA222">
            <v>0</v>
          </cell>
          <cell r="FB222">
            <v>945543.47217896488</v>
          </cell>
          <cell r="FC222">
            <v>958314.34775272151</v>
          </cell>
          <cell r="FD222">
            <v>12770.875573756639</v>
          </cell>
          <cell r="FE222">
            <v>958314.34775272151</v>
          </cell>
        </row>
        <row r="223">
          <cell r="A223">
            <v>5257</v>
          </cell>
          <cell r="B223">
            <v>8815257</v>
          </cell>
          <cell r="C223">
            <v>3232</v>
          </cell>
          <cell r="D223" t="str">
            <v>GMPS3232</v>
          </cell>
          <cell r="E223" t="str">
            <v>Lawford Church of England Voluntary Aided Primary School</v>
          </cell>
          <cell r="F223" t="str">
            <v>P</v>
          </cell>
          <cell r="G223" t="str">
            <v>Y</v>
          </cell>
          <cell r="H223">
            <v>10026583</v>
          </cell>
          <cell r="I223" t="str">
            <v/>
          </cell>
          <cell r="K223">
            <v>5257</v>
          </cell>
          <cell r="L223">
            <v>115297</v>
          </cell>
          <cell r="M223">
            <v>25</v>
          </cell>
          <cell r="O223">
            <v>7</v>
          </cell>
          <cell r="P223">
            <v>0</v>
          </cell>
          <cell r="Q223">
            <v>0</v>
          </cell>
          <cell r="S223">
            <v>56.583333333333336</v>
          </cell>
          <cell r="T223">
            <v>180</v>
          </cell>
          <cell r="V223">
            <v>236.58333333333334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236.58333333333334</v>
          </cell>
          <cell r="AF223">
            <v>747153.82499999995</v>
          </cell>
          <cell r="AG223">
            <v>0</v>
          </cell>
          <cell r="AH223">
            <v>0</v>
          </cell>
          <cell r="AI223">
            <v>0</v>
          </cell>
          <cell r="AJ223">
            <v>747153.82499999995</v>
          </cell>
          <cell r="AK223">
            <v>13.853978978978988</v>
          </cell>
          <cell r="AL223">
            <v>6511.3701201201247</v>
          </cell>
          <cell r="AM223">
            <v>0</v>
          </cell>
          <cell r="AN223">
            <v>0</v>
          </cell>
          <cell r="AO223">
            <v>6511.3701201201247</v>
          </cell>
          <cell r="AP223">
            <v>15.985360360360369</v>
          </cell>
          <cell r="AQ223">
            <v>9431.3626126126182</v>
          </cell>
          <cell r="AR223">
            <v>0</v>
          </cell>
          <cell r="AS223">
            <v>0</v>
          </cell>
          <cell r="AT223">
            <v>9431.3626126126182</v>
          </cell>
          <cell r="AU223">
            <v>217.31410256410257</v>
          </cell>
          <cell r="AV223">
            <v>0</v>
          </cell>
          <cell r="AW223">
            <v>11.775641025641027</v>
          </cell>
          <cell r="AX223">
            <v>2590.6410256410259</v>
          </cell>
          <cell r="AY223">
            <v>2.1410256410256414</v>
          </cell>
          <cell r="AZ223">
            <v>578.07692307692321</v>
          </cell>
          <cell r="BA223">
            <v>3.2115384615384706</v>
          </cell>
          <cell r="BB223">
            <v>1348.8461538461577</v>
          </cell>
          <cell r="BC223">
            <v>2.1410256410256414</v>
          </cell>
          <cell r="BD223">
            <v>984.87179487179503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5502.435897435902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5502.435897435902</v>
          </cell>
          <cell r="BZ223">
            <v>21445.168630168646</v>
          </cell>
          <cell r="CA223">
            <v>0</v>
          </cell>
          <cell r="CB223">
            <v>21445.168630168646</v>
          </cell>
          <cell r="CC223">
            <v>32.718971631205676</v>
          </cell>
          <cell r="CD223">
            <v>36972.437943262412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36972.437943262412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7.8861111111111031</v>
          </cell>
          <cell r="CX223">
            <v>4455.6527777777728</v>
          </cell>
          <cell r="CY223">
            <v>0</v>
          </cell>
          <cell r="CZ223">
            <v>0</v>
          </cell>
          <cell r="DA223">
            <v>4455.6527777777728</v>
          </cell>
          <cell r="DB223">
            <v>810027.08435120876</v>
          </cell>
          <cell r="DC223">
            <v>0</v>
          </cell>
          <cell r="DD223">
            <v>810027.08435120876</v>
          </cell>
          <cell r="DE223">
            <v>128617</v>
          </cell>
          <cell r="DF223">
            <v>0</v>
          </cell>
          <cell r="DG223">
            <v>128617</v>
          </cell>
          <cell r="DH223">
            <v>33.797619047619051</v>
          </cell>
          <cell r="DI223">
            <v>0</v>
          </cell>
          <cell r="DJ223">
            <v>1.022</v>
          </cell>
          <cell r="DK223">
            <v>0</v>
          </cell>
          <cell r="DL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1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3660.8</v>
          </cell>
          <cell r="EB223">
            <v>3718</v>
          </cell>
          <cell r="EC223">
            <v>0</v>
          </cell>
          <cell r="ED223">
            <v>0</v>
          </cell>
          <cell r="EE223">
            <v>3718</v>
          </cell>
          <cell r="EF223">
            <v>3718</v>
          </cell>
          <cell r="EG223">
            <v>0</v>
          </cell>
          <cell r="EI223">
            <v>0</v>
          </cell>
          <cell r="EJ223">
            <v>0</v>
          </cell>
          <cell r="EK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132335</v>
          </cell>
          <cell r="EQ223">
            <v>0</v>
          </cell>
          <cell r="ER223">
            <v>132335</v>
          </cell>
          <cell r="ES223">
            <v>942362.08435120876</v>
          </cell>
          <cell r="ET223">
            <v>0</v>
          </cell>
          <cell r="EU223">
            <v>942362.08435120876</v>
          </cell>
          <cell r="EV223">
            <v>938644.08435120876</v>
          </cell>
          <cell r="EW223">
            <v>3967.4987714739359</v>
          </cell>
          <cell r="EX223">
            <v>4265</v>
          </cell>
          <cell r="EY223">
            <v>297.5012285260641</v>
          </cell>
          <cell r="EZ223">
            <v>1009027.9166666667</v>
          </cell>
          <cell r="FA223">
            <v>70383.832315457985</v>
          </cell>
          <cell r="FB223">
            <v>1012745.9166666667</v>
          </cell>
          <cell r="FC223">
            <v>986930.60761290323</v>
          </cell>
          <cell r="FD223">
            <v>0</v>
          </cell>
          <cell r="FE223">
            <v>1012745.9166666667</v>
          </cell>
        </row>
        <row r="224">
          <cell r="A224">
            <v>2127</v>
          </cell>
          <cell r="B224">
            <v>8812127</v>
          </cell>
          <cell r="E224" t="str">
            <v>Lawford Mead Primary &amp; Nursery</v>
          </cell>
          <cell r="F224" t="str">
            <v>P</v>
          </cell>
          <cell r="G224" t="str">
            <v/>
          </cell>
          <cell r="H224" t="str">
            <v/>
          </cell>
          <cell r="I224" t="str">
            <v>Y</v>
          </cell>
          <cell r="K224">
            <v>2127</v>
          </cell>
          <cell r="L224">
            <v>144303</v>
          </cell>
          <cell r="O224">
            <v>7</v>
          </cell>
          <cell r="P224">
            <v>0</v>
          </cell>
          <cell r="Q224">
            <v>0</v>
          </cell>
          <cell r="S224">
            <v>60</v>
          </cell>
          <cell r="T224">
            <v>339</v>
          </cell>
          <cell r="V224">
            <v>399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399</v>
          </cell>
          <cell r="AF224">
            <v>1260081.8999999999</v>
          </cell>
          <cell r="AG224">
            <v>0</v>
          </cell>
          <cell r="AH224">
            <v>0</v>
          </cell>
          <cell r="AI224">
            <v>0</v>
          </cell>
          <cell r="AJ224">
            <v>1260081.8999999999</v>
          </cell>
          <cell r="AK224">
            <v>167</v>
          </cell>
          <cell r="AL224">
            <v>78490</v>
          </cell>
          <cell r="AM224">
            <v>0</v>
          </cell>
          <cell r="AN224">
            <v>0</v>
          </cell>
          <cell r="AO224">
            <v>78490</v>
          </cell>
          <cell r="AP224">
            <v>186.00000000000017</v>
          </cell>
          <cell r="AQ224">
            <v>109740.0000000001</v>
          </cell>
          <cell r="AR224">
            <v>0</v>
          </cell>
          <cell r="AS224">
            <v>0</v>
          </cell>
          <cell r="AT224">
            <v>109740.0000000001</v>
          </cell>
          <cell r="AU224">
            <v>110.27638190954787</v>
          </cell>
          <cell r="AV224">
            <v>0</v>
          </cell>
          <cell r="AW224">
            <v>140.35175879396974</v>
          </cell>
          <cell r="AX224">
            <v>30877.386934673341</v>
          </cell>
          <cell r="AY224">
            <v>38.095477386934689</v>
          </cell>
          <cell r="AZ224">
            <v>10285.778894472367</v>
          </cell>
          <cell r="BA224">
            <v>91.2286432160804</v>
          </cell>
          <cell r="BB224">
            <v>38316.030150753766</v>
          </cell>
          <cell r="BC224">
            <v>19.047738693467345</v>
          </cell>
          <cell r="BD224">
            <v>8761.959798994978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88241.155778894448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88241.155778894448</v>
          </cell>
          <cell r="BZ224">
            <v>276471.15577889455</v>
          </cell>
          <cell r="CA224">
            <v>0</v>
          </cell>
          <cell r="CB224">
            <v>276471.15577889455</v>
          </cell>
          <cell r="CC224">
            <v>134.23148148148147</v>
          </cell>
          <cell r="CD224">
            <v>151681.57407407404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151681.57407407404</v>
          </cell>
          <cell r="CR224">
            <v>12.059999999999988</v>
          </cell>
          <cell r="CS224">
            <v>11155.499999999989</v>
          </cell>
          <cell r="CT224">
            <v>0</v>
          </cell>
          <cell r="CU224">
            <v>0</v>
          </cell>
          <cell r="CV224">
            <v>11155.499999999989</v>
          </cell>
          <cell r="CW224">
            <v>31.778761061946884</v>
          </cell>
          <cell r="CX224">
            <v>17954.999999999989</v>
          </cell>
          <cell r="CY224">
            <v>0</v>
          </cell>
          <cell r="CZ224">
            <v>0</v>
          </cell>
          <cell r="DA224">
            <v>17954.999999999989</v>
          </cell>
          <cell r="DB224">
            <v>1717345.1298529683</v>
          </cell>
          <cell r="DC224">
            <v>0</v>
          </cell>
          <cell r="DD224">
            <v>1717345.1298529683</v>
          </cell>
          <cell r="DE224">
            <v>128617</v>
          </cell>
          <cell r="DF224">
            <v>0</v>
          </cell>
          <cell r="DG224">
            <v>128617</v>
          </cell>
          <cell r="DH224">
            <v>57</v>
          </cell>
          <cell r="DI224">
            <v>0</v>
          </cell>
          <cell r="DJ224">
            <v>0.81</v>
          </cell>
          <cell r="DK224">
            <v>0</v>
          </cell>
          <cell r="DL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1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12112.754000000001</v>
          </cell>
          <cell r="EB224">
            <v>12112.754000000001</v>
          </cell>
          <cell r="EC224">
            <v>0</v>
          </cell>
          <cell r="ED224">
            <v>0</v>
          </cell>
          <cell r="EE224">
            <v>12112.754000000001</v>
          </cell>
          <cell r="EF224">
            <v>12112.753999999999</v>
          </cell>
          <cell r="EG224">
            <v>0</v>
          </cell>
          <cell r="EI224">
            <v>0</v>
          </cell>
          <cell r="EJ224">
            <v>0</v>
          </cell>
          <cell r="EK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140729.75399999999</v>
          </cell>
          <cell r="EQ224">
            <v>0</v>
          </cell>
          <cell r="ER224">
            <v>140729.75399999999</v>
          </cell>
          <cell r="ES224">
            <v>1858074.8838529682</v>
          </cell>
          <cell r="ET224">
            <v>0</v>
          </cell>
          <cell r="EU224">
            <v>1858074.8838529682</v>
          </cell>
          <cell r="EV224">
            <v>1845962.1298529683</v>
          </cell>
          <cell r="EW224">
            <v>4626.4715033908979</v>
          </cell>
          <cell r="EX224">
            <v>4265</v>
          </cell>
          <cell r="EY224">
            <v>0</v>
          </cell>
          <cell r="EZ224">
            <v>1701735</v>
          </cell>
          <cell r="FA224">
            <v>0</v>
          </cell>
          <cell r="FB224">
            <v>1858074.8838529682</v>
          </cell>
          <cell r="FC224">
            <v>1734196.5411529024</v>
          </cell>
          <cell r="FD224">
            <v>0</v>
          </cell>
          <cell r="FE224">
            <v>1858074.8838529682</v>
          </cell>
        </row>
        <row r="225">
          <cell r="A225">
            <v>3026</v>
          </cell>
          <cell r="B225">
            <v>8813026</v>
          </cell>
          <cell r="C225">
            <v>3246</v>
          </cell>
          <cell r="D225" t="str">
            <v>RB053246</v>
          </cell>
          <cell r="E225" t="str">
            <v>Layer-de-la-Haye Church of England Voluntary Controlled Primary School</v>
          </cell>
          <cell r="F225" t="str">
            <v>P</v>
          </cell>
          <cell r="G225" t="str">
            <v>Y</v>
          </cell>
          <cell r="H225">
            <v>10015321</v>
          </cell>
          <cell r="I225" t="str">
            <v/>
          </cell>
          <cell r="K225">
            <v>3026</v>
          </cell>
          <cell r="L225">
            <v>115080</v>
          </cell>
          <cell r="O225">
            <v>7</v>
          </cell>
          <cell r="P225">
            <v>0</v>
          </cell>
          <cell r="Q225">
            <v>0</v>
          </cell>
          <cell r="S225">
            <v>30</v>
          </cell>
          <cell r="T225">
            <v>180</v>
          </cell>
          <cell r="V225">
            <v>210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210</v>
          </cell>
          <cell r="AF225">
            <v>663201</v>
          </cell>
          <cell r="AG225">
            <v>0</v>
          </cell>
          <cell r="AH225">
            <v>0</v>
          </cell>
          <cell r="AI225">
            <v>0</v>
          </cell>
          <cell r="AJ225">
            <v>663201</v>
          </cell>
          <cell r="AK225">
            <v>16</v>
          </cell>
          <cell r="AL225">
            <v>7520</v>
          </cell>
          <cell r="AM225">
            <v>0</v>
          </cell>
          <cell r="AN225">
            <v>0</v>
          </cell>
          <cell r="AO225">
            <v>7520</v>
          </cell>
          <cell r="AP225">
            <v>17.999999999999996</v>
          </cell>
          <cell r="AQ225">
            <v>10619.999999999998</v>
          </cell>
          <cell r="AR225">
            <v>0</v>
          </cell>
          <cell r="AS225">
            <v>0</v>
          </cell>
          <cell r="AT225">
            <v>10619.999999999998</v>
          </cell>
          <cell r="AU225">
            <v>174.00000000000009</v>
          </cell>
          <cell r="AV225">
            <v>0</v>
          </cell>
          <cell r="AW225">
            <v>8</v>
          </cell>
          <cell r="AX225">
            <v>1760</v>
          </cell>
          <cell r="AY225">
            <v>9.0000000000000089</v>
          </cell>
          <cell r="AZ225">
            <v>2430.0000000000023</v>
          </cell>
          <cell r="BA225">
            <v>17.000000000000011</v>
          </cell>
          <cell r="BB225">
            <v>7140.0000000000045</v>
          </cell>
          <cell r="BC225">
            <v>1.9999999999999991</v>
          </cell>
          <cell r="BD225">
            <v>919.99999999999955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12250.000000000007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12250.000000000007</v>
          </cell>
          <cell r="BZ225">
            <v>30390.000000000007</v>
          </cell>
          <cell r="CA225">
            <v>0</v>
          </cell>
          <cell r="CB225">
            <v>30390.000000000007</v>
          </cell>
          <cell r="CC225">
            <v>43.166666666666664</v>
          </cell>
          <cell r="CD225">
            <v>48778.333333333328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48778.333333333328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742369.33333333337</v>
          </cell>
          <cell r="DC225">
            <v>0</v>
          </cell>
          <cell r="DD225">
            <v>742369.33333333337</v>
          </cell>
          <cell r="DE225">
            <v>128617</v>
          </cell>
          <cell r="DF225">
            <v>0</v>
          </cell>
          <cell r="DG225">
            <v>128617</v>
          </cell>
          <cell r="DH225">
            <v>30</v>
          </cell>
          <cell r="DI225">
            <v>0</v>
          </cell>
          <cell r="DJ225">
            <v>1.992</v>
          </cell>
          <cell r="DK225">
            <v>0</v>
          </cell>
          <cell r="DL225">
            <v>0.98</v>
          </cell>
          <cell r="DO225">
            <v>0</v>
          </cell>
          <cell r="DP225">
            <v>0</v>
          </cell>
          <cell r="DQ225">
            <v>0</v>
          </cell>
          <cell r="DR225">
            <v>1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18587.75</v>
          </cell>
          <cell r="EB225">
            <v>18505.25</v>
          </cell>
          <cell r="EC225">
            <v>0</v>
          </cell>
          <cell r="ED225">
            <v>0</v>
          </cell>
          <cell r="EE225">
            <v>18505.25</v>
          </cell>
          <cell r="EF225">
            <v>18505.25</v>
          </cell>
          <cell r="EG225">
            <v>0</v>
          </cell>
          <cell r="EI225">
            <v>0</v>
          </cell>
          <cell r="EJ225">
            <v>0</v>
          </cell>
          <cell r="EK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147122.25</v>
          </cell>
          <cell r="EQ225">
            <v>0</v>
          </cell>
          <cell r="ER225">
            <v>147122.25</v>
          </cell>
          <cell r="ES225">
            <v>889491.58333333337</v>
          </cell>
          <cell r="ET225">
            <v>0</v>
          </cell>
          <cell r="EU225">
            <v>889491.58333333337</v>
          </cell>
          <cell r="EV225">
            <v>870986.33333333337</v>
          </cell>
          <cell r="EW225">
            <v>4147.5539682539684</v>
          </cell>
          <cell r="EX225">
            <v>4265</v>
          </cell>
          <cell r="EY225">
            <v>117.44603174603162</v>
          </cell>
          <cell r="EZ225">
            <v>895650</v>
          </cell>
          <cell r="FA225">
            <v>24663.666666666628</v>
          </cell>
          <cell r="FB225">
            <v>914155.25</v>
          </cell>
          <cell r="FC225">
            <v>897541.26043689321</v>
          </cell>
          <cell r="FD225">
            <v>0</v>
          </cell>
          <cell r="FE225">
            <v>914155.25</v>
          </cell>
        </row>
        <row r="226">
          <cell r="A226">
            <v>2578</v>
          </cell>
          <cell r="B226">
            <v>8812578</v>
          </cell>
          <cell r="E226" t="str">
            <v>Lee Chapel Primary School</v>
          </cell>
          <cell r="F226" t="str">
            <v>P</v>
          </cell>
          <cell r="G226" t="str">
            <v/>
          </cell>
          <cell r="H226" t="str">
            <v/>
          </cell>
          <cell r="I226" t="str">
            <v>Y</v>
          </cell>
          <cell r="K226">
            <v>2578</v>
          </cell>
          <cell r="L226">
            <v>137108</v>
          </cell>
          <cell r="O226">
            <v>7</v>
          </cell>
          <cell r="P226">
            <v>0</v>
          </cell>
          <cell r="Q226">
            <v>0</v>
          </cell>
          <cell r="S226">
            <v>127</v>
          </cell>
          <cell r="T226">
            <v>767</v>
          </cell>
          <cell r="V226">
            <v>894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894</v>
          </cell>
          <cell r="AF226">
            <v>2823341.4</v>
          </cell>
          <cell r="AG226">
            <v>0</v>
          </cell>
          <cell r="AH226">
            <v>0</v>
          </cell>
          <cell r="AI226">
            <v>0</v>
          </cell>
          <cell r="AJ226">
            <v>2823341.4</v>
          </cell>
          <cell r="AK226">
            <v>156</v>
          </cell>
          <cell r="AL226">
            <v>73320</v>
          </cell>
          <cell r="AM226">
            <v>0</v>
          </cell>
          <cell r="AN226">
            <v>0</v>
          </cell>
          <cell r="AO226">
            <v>73320</v>
          </cell>
          <cell r="AP226">
            <v>166.00000000000006</v>
          </cell>
          <cell r="AQ226">
            <v>97940.000000000029</v>
          </cell>
          <cell r="AR226">
            <v>0</v>
          </cell>
          <cell r="AS226">
            <v>0</v>
          </cell>
          <cell r="AT226">
            <v>97940.000000000029</v>
          </cell>
          <cell r="AU226">
            <v>444.99551569506701</v>
          </cell>
          <cell r="AV226">
            <v>0</v>
          </cell>
          <cell r="AW226">
            <v>228.51121076233161</v>
          </cell>
          <cell r="AX226">
            <v>50272.466367712957</v>
          </cell>
          <cell r="AY226">
            <v>80.179372197309405</v>
          </cell>
          <cell r="AZ226">
            <v>21648.430493273539</v>
          </cell>
          <cell r="BA226">
            <v>25.056053811659183</v>
          </cell>
          <cell r="BB226">
            <v>10523.542600896857</v>
          </cell>
          <cell r="BC226">
            <v>42.094170403587469</v>
          </cell>
          <cell r="BD226">
            <v>19363.318385650236</v>
          </cell>
          <cell r="BE226">
            <v>66.147982062780244</v>
          </cell>
          <cell r="BF226">
            <v>32412.511210762321</v>
          </cell>
          <cell r="BG226">
            <v>7.0156950672645788</v>
          </cell>
          <cell r="BH226">
            <v>4490.0448430493307</v>
          </cell>
          <cell r="BI226">
            <v>138710.31390134525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138710.31390134525</v>
          </cell>
          <cell r="BZ226">
            <v>309970.31390134525</v>
          </cell>
          <cell r="CA226">
            <v>0</v>
          </cell>
          <cell r="CB226">
            <v>309970.31390134525</v>
          </cell>
          <cell r="CC226">
            <v>206.75952693823916</v>
          </cell>
          <cell r="CD226">
            <v>233638.26544021026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233638.26544021026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115.39243807040373</v>
          </cell>
          <cell r="CX226">
            <v>65196.727509778109</v>
          </cell>
          <cell r="CY226">
            <v>0</v>
          </cell>
          <cell r="CZ226">
            <v>0</v>
          </cell>
          <cell r="DA226">
            <v>65196.727509778109</v>
          </cell>
          <cell r="DB226">
            <v>3432146.7068513334</v>
          </cell>
          <cell r="DC226">
            <v>0</v>
          </cell>
          <cell r="DD226">
            <v>3432146.7068513334</v>
          </cell>
          <cell r="DE226">
            <v>128617</v>
          </cell>
          <cell r="DF226">
            <v>0</v>
          </cell>
          <cell r="DG226">
            <v>128617</v>
          </cell>
          <cell r="DH226">
            <v>127.71428571428571</v>
          </cell>
          <cell r="DI226">
            <v>0</v>
          </cell>
          <cell r="DJ226">
            <v>0.96299999999999997</v>
          </cell>
          <cell r="DK226">
            <v>0</v>
          </cell>
          <cell r="DL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1.0156360164</v>
          </cell>
          <cell r="DS226">
            <v>55676.159716852271</v>
          </cell>
          <cell r="DT226">
            <v>0</v>
          </cell>
          <cell r="DU226">
            <v>55676.159716852271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20607.400000000001</v>
          </cell>
          <cell r="EB226">
            <v>20607.400000000001</v>
          </cell>
          <cell r="EC226">
            <v>0</v>
          </cell>
          <cell r="ED226">
            <v>0</v>
          </cell>
          <cell r="EE226">
            <v>20607.400000000001</v>
          </cell>
          <cell r="EF226">
            <v>20607.400000000001</v>
          </cell>
          <cell r="EG226">
            <v>0</v>
          </cell>
          <cell r="EI226">
            <v>0</v>
          </cell>
          <cell r="EJ226">
            <v>0</v>
          </cell>
          <cell r="EK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204900.55971685227</v>
          </cell>
          <cell r="EQ226">
            <v>0</v>
          </cell>
          <cell r="ER226">
            <v>204900.55971685227</v>
          </cell>
          <cell r="ES226">
            <v>3637047.2665681858</v>
          </cell>
          <cell r="ET226">
            <v>0</v>
          </cell>
          <cell r="EU226">
            <v>3637047.2665681858</v>
          </cell>
          <cell r="EV226">
            <v>3616439.8665681859</v>
          </cell>
          <cell r="EW226">
            <v>4045.2347500762708</v>
          </cell>
          <cell r="EX226">
            <v>4265</v>
          </cell>
          <cell r="EY226">
            <v>219.76524992372924</v>
          </cell>
          <cell r="EZ226">
            <v>3812910</v>
          </cell>
          <cell r="FA226">
            <v>196470.13343181415</v>
          </cell>
          <cell r="FB226">
            <v>3833517.4</v>
          </cell>
          <cell r="FC226">
            <v>3773621.6771941902</v>
          </cell>
          <cell r="FD226">
            <v>0</v>
          </cell>
          <cell r="FE226">
            <v>3833517.4</v>
          </cell>
        </row>
        <row r="227">
          <cell r="A227">
            <v>2113</v>
          </cell>
          <cell r="B227">
            <v>8812113</v>
          </cell>
          <cell r="E227" t="str">
            <v>Leigh Beck Infant School and Nursery Academy</v>
          </cell>
          <cell r="F227" t="str">
            <v>P</v>
          </cell>
          <cell r="G227" t="str">
            <v/>
          </cell>
          <cell r="H227" t="str">
            <v/>
          </cell>
          <cell r="I227" t="str">
            <v>Y</v>
          </cell>
          <cell r="K227">
            <v>2113</v>
          </cell>
          <cell r="L227">
            <v>141326</v>
          </cell>
          <cell r="O227">
            <v>3</v>
          </cell>
          <cell r="P227">
            <v>0</v>
          </cell>
          <cell r="Q227">
            <v>0</v>
          </cell>
          <cell r="S227">
            <v>73</v>
          </cell>
          <cell r="T227">
            <v>169</v>
          </cell>
          <cell r="V227">
            <v>242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242</v>
          </cell>
          <cell r="AF227">
            <v>764260.2</v>
          </cell>
          <cell r="AG227">
            <v>0</v>
          </cell>
          <cell r="AH227">
            <v>0</v>
          </cell>
          <cell r="AI227">
            <v>0</v>
          </cell>
          <cell r="AJ227">
            <v>764260.2</v>
          </cell>
          <cell r="AK227">
            <v>50.000000000000028</v>
          </cell>
          <cell r="AL227">
            <v>23500.000000000015</v>
          </cell>
          <cell r="AM227">
            <v>0</v>
          </cell>
          <cell r="AN227">
            <v>0</v>
          </cell>
          <cell r="AO227">
            <v>23500.000000000015</v>
          </cell>
          <cell r="AP227">
            <v>51.000000000000107</v>
          </cell>
          <cell r="AQ227">
            <v>30090.000000000062</v>
          </cell>
          <cell r="AR227">
            <v>0</v>
          </cell>
          <cell r="AS227">
            <v>0</v>
          </cell>
          <cell r="AT227">
            <v>30090.000000000062</v>
          </cell>
          <cell r="AU227">
            <v>127.58158995815893</v>
          </cell>
          <cell r="AV227">
            <v>0</v>
          </cell>
          <cell r="AW227">
            <v>32.401673640167282</v>
          </cell>
          <cell r="AX227">
            <v>7128.3682008368023</v>
          </cell>
          <cell r="AY227">
            <v>65.815899581590017</v>
          </cell>
          <cell r="AZ227">
            <v>17770.292887029304</v>
          </cell>
          <cell r="BA227">
            <v>2.0251046025104591</v>
          </cell>
          <cell r="BB227">
            <v>850.54393305439282</v>
          </cell>
          <cell r="BC227">
            <v>0</v>
          </cell>
          <cell r="BD227">
            <v>0</v>
          </cell>
          <cell r="BE227">
            <v>2.0251046025104591</v>
          </cell>
          <cell r="BF227">
            <v>992.30125523012498</v>
          </cell>
          <cell r="BG227">
            <v>12.150627615062762</v>
          </cell>
          <cell r="BH227">
            <v>7776.4016736401672</v>
          </cell>
          <cell r="BI227">
            <v>34517.907949790788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34517.907949790788</v>
          </cell>
          <cell r="BZ227">
            <v>88107.907949790853</v>
          </cell>
          <cell r="CA227">
            <v>0</v>
          </cell>
          <cell r="CB227">
            <v>88107.907949790853</v>
          </cell>
          <cell r="CC227">
            <v>59.196808837066584</v>
          </cell>
          <cell r="CD227">
            <v>66892.393985885239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66892.393985885239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2.8639053254437825</v>
          </cell>
          <cell r="CX227">
            <v>1618.1065088757371</v>
          </cell>
          <cell r="CY227">
            <v>0</v>
          </cell>
          <cell r="CZ227">
            <v>0</v>
          </cell>
          <cell r="DA227">
            <v>1618.1065088757371</v>
          </cell>
          <cell r="DB227">
            <v>920878.60844455182</v>
          </cell>
          <cell r="DC227">
            <v>0</v>
          </cell>
          <cell r="DD227">
            <v>920878.60844455182</v>
          </cell>
          <cell r="DE227">
            <v>128617</v>
          </cell>
          <cell r="DF227">
            <v>0</v>
          </cell>
          <cell r="DG227">
            <v>128617</v>
          </cell>
          <cell r="DH227">
            <v>80.666666666666671</v>
          </cell>
          <cell r="DI227">
            <v>0</v>
          </cell>
          <cell r="DJ227">
            <v>0.96</v>
          </cell>
          <cell r="DK227">
            <v>0</v>
          </cell>
          <cell r="DL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1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4826.2160000000003</v>
          </cell>
          <cell r="EB227">
            <v>4826.2160000000003</v>
          </cell>
          <cell r="EC227">
            <v>0</v>
          </cell>
          <cell r="ED227">
            <v>0</v>
          </cell>
          <cell r="EE227">
            <v>4826.2160000000003</v>
          </cell>
          <cell r="EF227">
            <v>4826.2160000000003</v>
          </cell>
          <cell r="EG227">
            <v>0</v>
          </cell>
          <cell r="EI227">
            <v>0</v>
          </cell>
          <cell r="EJ227">
            <v>0</v>
          </cell>
          <cell r="EK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133443.21600000001</v>
          </cell>
          <cell r="EQ227">
            <v>0</v>
          </cell>
          <cell r="ER227">
            <v>133443.21600000001</v>
          </cell>
          <cell r="ES227">
            <v>1054321.824444552</v>
          </cell>
          <cell r="ET227">
            <v>0</v>
          </cell>
          <cell r="EU227">
            <v>1054321.824444552</v>
          </cell>
          <cell r="EV227">
            <v>1049495.6084445519</v>
          </cell>
          <cell r="EW227">
            <v>4336.7587125807931</v>
          </cell>
          <cell r="EX227">
            <v>4265</v>
          </cell>
          <cell r="EY227">
            <v>0</v>
          </cell>
          <cell r="EZ227">
            <v>1032130</v>
          </cell>
          <cell r="FA227">
            <v>0</v>
          </cell>
          <cell r="FB227">
            <v>1054321.824444552</v>
          </cell>
          <cell r="FC227">
            <v>1040720.2633300896</v>
          </cell>
          <cell r="FD227">
            <v>0</v>
          </cell>
          <cell r="FE227">
            <v>1054321.824444552</v>
          </cell>
        </row>
        <row r="228">
          <cell r="A228">
            <v>2158</v>
          </cell>
          <cell r="B228">
            <v>8812158</v>
          </cell>
          <cell r="E228" t="str">
            <v>Leigh Beck Junior School</v>
          </cell>
          <cell r="F228" t="str">
            <v>P</v>
          </cell>
          <cell r="G228" t="str">
            <v/>
          </cell>
          <cell r="H228" t="str">
            <v/>
          </cell>
          <cell r="I228" t="str">
            <v>Y</v>
          </cell>
          <cell r="K228">
            <v>2158</v>
          </cell>
          <cell r="L228">
            <v>144350</v>
          </cell>
          <cell r="O228">
            <v>4</v>
          </cell>
          <cell r="P228">
            <v>0</v>
          </cell>
          <cell r="Q228">
            <v>0</v>
          </cell>
          <cell r="S228">
            <v>0</v>
          </cell>
          <cell r="T228">
            <v>297</v>
          </cell>
          <cell r="V228">
            <v>297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297</v>
          </cell>
          <cell r="AF228">
            <v>937955.7</v>
          </cell>
          <cell r="AG228">
            <v>0</v>
          </cell>
          <cell r="AH228">
            <v>0</v>
          </cell>
          <cell r="AI228">
            <v>0</v>
          </cell>
          <cell r="AJ228">
            <v>937955.7</v>
          </cell>
          <cell r="AK228">
            <v>68.000000000000014</v>
          </cell>
          <cell r="AL228">
            <v>31960.000000000007</v>
          </cell>
          <cell r="AM228">
            <v>0</v>
          </cell>
          <cell r="AN228">
            <v>0</v>
          </cell>
          <cell r="AO228">
            <v>31960.000000000007</v>
          </cell>
          <cell r="AP228">
            <v>89.999999999999986</v>
          </cell>
          <cell r="AQ228">
            <v>53099.999999999993</v>
          </cell>
          <cell r="AR228">
            <v>0</v>
          </cell>
          <cell r="AS228">
            <v>0</v>
          </cell>
          <cell r="AT228">
            <v>53099.999999999993</v>
          </cell>
          <cell r="AU228">
            <v>152.99999999999997</v>
          </cell>
          <cell r="AV228">
            <v>0</v>
          </cell>
          <cell r="AW228">
            <v>37.000000000000121</v>
          </cell>
          <cell r="AX228">
            <v>8140.0000000000264</v>
          </cell>
          <cell r="AY228">
            <v>81.000000000000071</v>
          </cell>
          <cell r="AZ228">
            <v>21870.000000000018</v>
          </cell>
          <cell r="BA228">
            <v>7.0000000000000098</v>
          </cell>
          <cell r="BB228">
            <v>2940.0000000000041</v>
          </cell>
          <cell r="BC228">
            <v>0</v>
          </cell>
          <cell r="BD228">
            <v>0</v>
          </cell>
          <cell r="BE228">
            <v>4.0000000000000098</v>
          </cell>
          <cell r="BF228">
            <v>1960.0000000000048</v>
          </cell>
          <cell r="BG228">
            <v>14.999999999999998</v>
          </cell>
          <cell r="BH228">
            <v>9599.9999999999982</v>
          </cell>
          <cell r="BI228">
            <v>44510.000000000058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44510.000000000058</v>
          </cell>
          <cell r="BZ228">
            <v>129570.00000000006</v>
          </cell>
          <cell r="CA228">
            <v>0</v>
          </cell>
          <cell r="CB228">
            <v>129570.00000000006</v>
          </cell>
          <cell r="CC228">
            <v>79.447500000000005</v>
          </cell>
          <cell r="CD228">
            <v>89775.675000000003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89775.675000000003</v>
          </cell>
          <cell r="CR228">
            <v>6.1799999999999962</v>
          </cell>
          <cell r="CS228">
            <v>5716.4999999999964</v>
          </cell>
          <cell r="CT228">
            <v>0</v>
          </cell>
          <cell r="CU228">
            <v>0</v>
          </cell>
          <cell r="CV228">
            <v>5716.4999999999964</v>
          </cell>
          <cell r="CW228">
            <v>2.9999999999999996</v>
          </cell>
          <cell r="CX228">
            <v>1694.9999999999998</v>
          </cell>
          <cell r="CY228">
            <v>0</v>
          </cell>
          <cell r="CZ228">
            <v>0</v>
          </cell>
          <cell r="DA228">
            <v>1694.9999999999998</v>
          </cell>
          <cell r="DB228">
            <v>1164712.875</v>
          </cell>
          <cell r="DC228">
            <v>0</v>
          </cell>
          <cell r="DD228">
            <v>1164712.875</v>
          </cell>
          <cell r="DE228">
            <v>128617</v>
          </cell>
          <cell r="DF228">
            <v>0</v>
          </cell>
          <cell r="DG228">
            <v>128617</v>
          </cell>
          <cell r="DH228">
            <v>74.25</v>
          </cell>
          <cell r="DI228">
            <v>0</v>
          </cell>
          <cell r="DJ228">
            <v>0.92400000000000004</v>
          </cell>
          <cell r="DK228">
            <v>0</v>
          </cell>
          <cell r="DL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1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15530</v>
          </cell>
          <cell r="EB228">
            <v>15530</v>
          </cell>
          <cell r="EC228">
            <v>0</v>
          </cell>
          <cell r="ED228">
            <v>0</v>
          </cell>
          <cell r="EE228">
            <v>15530</v>
          </cell>
          <cell r="EF228">
            <v>15530</v>
          </cell>
          <cell r="EG228">
            <v>0</v>
          </cell>
          <cell r="EI228">
            <v>0</v>
          </cell>
          <cell r="EJ228">
            <v>0</v>
          </cell>
          <cell r="EK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144147</v>
          </cell>
          <cell r="EQ228">
            <v>0</v>
          </cell>
          <cell r="ER228">
            <v>144147</v>
          </cell>
          <cell r="ES228">
            <v>1308859.875</v>
          </cell>
          <cell r="ET228">
            <v>0</v>
          </cell>
          <cell r="EU228">
            <v>1308859.875</v>
          </cell>
          <cell r="EV228">
            <v>1293329.875</v>
          </cell>
          <cell r="EW228">
            <v>4354.6460437710439</v>
          </cell>
          <cell r="EX228">
            <v>4265</v>
          </cell>
          <cell r="EY228">
            <v>0</v>
          </cell>
          <cell r="EZ228">
            <v>1266705</v>
          </cell>
          <cell r="FA228">
            <v>0</v>
          </cell>
          <cell r="FB228">
            <v>1308859.875</v>
          </cell>
          <cell r="FC228">
            <v>1276428.5203605609</v>
          </cell>
          <cell r="FD228">
            <v>0</v>
          </cell>
          <cell r="FE228">
            <v>1308859.875</v>
          </cell>
        </row>
        <row r="229">
          <cell r="A229">
            <v>5242</v>
          </cell>
          <cell r="B229">
            <v>8815242</v>
          </cell>
          <cell r="C229">
            <v>4656</v>
          </cell>
          <cell r="D229" t="str">
            <v>GMPS4656</v>
          </cell>
          <cell r="E229" t="str">
            <v>Leverton Primary School</v>
          </cell>
          <cell r="F229" t="str">
            <v>P</v>
          </cell>
          <cell r="G229" t="str">
            <v>Y</v>
          </cell>
          <cell r="H229">
            <v>10022306</v>
          </cell>
          <cell r="I229" t="str">
            <v/>
          </cell>
          <cell r="K229">
            <v>5242</v>
          </cell>
          <cell r="L229">
            <v>115282</v>
          </cell>
          <cell r="O229">
            <v>7</v>
          </cell>
          <cell r="P229">
            <v>0</v>
          </cell>
          <cell r="Q229">
            <v>0</v>
          </cell>
          <cell r="S229">
            <v>60</v>
          </cell>
          <cell r="T229">
            <v>361</v>
          </cell>
          <cell r="V229">
            <v>421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421</v>
          </cell>
          <cell r="AF229">
            <v>1329560.0999999999</v>
          </cell>
          <cell r="AG229">
            <v>0</v>
          </cell>
          <cell r="AH229">
            <v>0</v>
          </cell>
          <cell r="AI229">
            <v>0</v>
          </cell>
          <cell r="AJ229">
            <v>1329560.0999999999</v>
          </cell>
          <cell r="AK229">
            <v>91.999999999999872</v>
          </cell>
          <cell r="AL229">
            <v>43239.999999999942</v>
          </cell>
          <cell r="AM229">
            <v>0</v>
          </cell>
          <cell r="AN229">
            <v>0</v>
          </cell>
          <cell r="AO229">
            <v>43239.999999999942</v>
          </cell>
          <cell r="AP229">
            <v>112.00000000000016</v>
          </cell>
          <cell r="AQ229">
            <v>66080.000000000087</v>
          </cell>
          <cell r="AR229">
            <v>0</v>
          </cell>
          <cell r="AS229">
            <v>0</v>
          </cell>
          <cell r="AT229">
            <v>66080.000000000087</v>
          </cell>
          <cell r="AU229">
            <v>259.61666666666684</v>
          </cell>
          <cell r="AV229">
            <v>0</v>
          </cell>
          <cell r="AW229">
            <v>53.126190476190395</v>
          </cell>
          <cell r="AX229">
            <v>11687.761904761886</v>
          </cell>
          <cell r="AY229">
            <v>107.25476190476202</v>
          </cell>
          <cell r="AZ229">
            <v>28958.785714285747</v>
          </cell>
          <cell r="BA229">
            <v>0</v>
          </cell>
          <cell r="BB229">
            <v>0</v>
          </cell>
          <cell r="BC229">
            <v>1.0023809523809519</v>
          </cell>
          <cell r="BD229">
            <v>461.0952380952379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41107.64285714287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41107.64285714287</v>
          </cell>
          <cell r="BZ229">
            <v>150427.6428571429</v>
          </cell>
          <cell r="CA229">
            <v>0</v>
          </cell>
          <cell r="CB229">
            <v>150427.6428571429</v>
          </cell>
          <cell r="CC229">
            <v>110.66285714285713</v>
          </cell>
          <cell r="CD229">
            <v>125049.02857142856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125049.02857142856</v>
          </cell>
          <cell r="CR229">
            <v>2.740000000000002</v>
          </cell>
          <cell r="CS229">
            <v>2534.5000000000018</v>
          </cell>
          <cell r="CT229">
            <v>0</v>
          </cell>
          <cell r="CU229">
            <v>0</v>
          </cell>
          <cell r="CV229">
            <v>2534.5000000000018</v>
          </cell>
          <cell r="CW229">
            <v>40.81717451523545</v>
          </cell>
          <cell r="CX229">
            <v>23061.703601108031</v>
          </cell>
          <cell r="CY229">
            <v>0</v>
          </cell>
          <cell r="CZ229">
            <v>0</v>
          </cell>
          <cell r="DA229">
            <v>23061.703601108031</v>
          </cell>
          <cell r="DB229">
            <v>1630632.9750296792</v>
          </cell>
          <cell r="DC229">
            <v>0</v>
          </cell>
          <cell r="DD229">
            <v>1630632.9750296792</v>
          </cell>
          <cell r="DE229">
            <v>128617</v>
          </cell>
          <cell r="DF229">
            <v>0</v>
          </cell>
          <cell r="DG229">
            <v>128617</v>
          </cell>
          <cell r="DH229">
            <v>60.142857142857146</v>
          </cell>
          <cell r="DI229">
            <v>0</v>
          </cell>
          <cell r="DJ229">
            <v>1.319</v>
          </cell>
          <cell r="DK229">
            <v>0</v>
          </cell>
          <cell r="DL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1.0156360164</v>
          </cell>
          <cell r="DS229">
            <v>27507.661461263669</v>
          </cell>
          <cell r="DT229">
            <v>0</v>
          </cell>
          <cell r="DU229">
            <v>27507.661461263669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7054.94</v>
          </cell>
          <cell r="EB229">
            <v>7054.94</v>
          </cell>
          <cell r="EC229">
            <v>0</v>
          </cell>
          <cell r="ED229">
            <v>0</v>
          </cell>
          <cell r="EE229">
            <v>7054.94</v>
          </cell>
          <cell r="EF229">
            <v>7054.94</v>
          </cell>
          <cell r="EG229">
            <v>0</v>
          </cell>
          <cell r="EI229">
            <v>0</v>
          </cell>
          <cell r="EJ229">
            <v>0</v>
          </cell>
          <cell r="EK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163179.60146126366</v>
          </cell>
          <cell r="EQ229">
            <v>0</v>
          </cell>
          <cell r="ER229">
            <v>163179.60146126366</v>
          </cell>
          <cell r="ES229">
            <v>1793812.5764909429</v>
          </cell>
          <cell r="ET229">
            <v>0</v>
          </cell>
          <cell r="EU229">
            <v>1793812.5764909429</v>
          </cell>
          <cell r="EV229">
            <v>1786757.6364909429</v>
          </cell>
          <cell r="EW229">
            <v>4244.079896653071</v>
          </cell>
          <cell r="EX229">
            <v>4265</v>
          </cell>
          <cell r="EY229">
            <v>20.920103346928954</v>
          </cell>
          <cell r="EZ229">
            <v>1795565</v>
          </cell>
          <cell r="FA229">
            <v>8807.3635090570897</v>
          </cell>
          <cell r="FB229">
            <v>1802619.94</v>
          </cell>
          <cell r="FC229">
            <v>1775291.7901130249</v>
          </cell>
          <cell r="FD229">
            <v>0</v>
          </cell>
          <cell r="FE229">
            <v>1802619.94</v>
          </cell>
        </row>
        <row r="230">
          <cell r="A230">
            <v>2006</v>
          </cell>
          <cell r="B230">
            <v>8812006</v>
          </cell>
          <cell r="C230">
            <v>1838</v>
          </cell>
          <cell r="D230" t="str">
            <v>RB051838</v>
          </cell>
          <cell r="E230" t="str">
            <v>Lexden Primary School with Unit for Hearing Impaired Pupils</v>
          </cell>
          <cell r="F230" t="str">
            <v>P</v>
          </cell>
          <cell r="G230" t="str">
            <v>Y</v>
          </cell>
          <cell r="H230">
            <v>10015415</v>
          </cell>
          <cell r="I230" t="str">
            <v/>
          </cell>
          <cell r="K230">
            <v>2006</v>
          </cell>
          <cell r="L230">
            <v>114707</v>
          </cell>
          <cell r="O230">
            <v>7</v>
          </cell>
          <cell r="P230">
            <v>0</v>
          </cell>
          <cell r="Q230">
            <v>0</v>
          </cell>
          <cell r="S230">
            <v>30</v>
          </cell>
          <cell r="T230">
            <v>179</v>
          </cell>
          <cell r="V230">
            <v>209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209</v>
          </cell>
          <cell r="AF230">
            <v>660042.9</v>
          </cell>
          <cell r="AG230">
            <v>0</v>
          </cell>
          <cell r="AH230">
            <v>0</v>
          </cell>
          <cell r="AI230">
            <v>0</v>
          </cell>
          <cell r="AJ230">
            <v>660042.9</v>
          </cell>
          <cell r="AK230">
            <v>41.999999999999986</v>
          </cell>
          <cell r="AL230">
            <v>19739.999999999993</v>
          </cell>
          <cell r="AM230">
            <v>0</v>
          </cell>
          <cell r="AN230">
            <v>0</v>
          </cell>
          <cell r="AO230">
            <v>19739.999999999993</v>
          </cell>
          <cell r="AP230">
            <v>48.000000000000014</v>
          </cell>
          <cell r="AQ230">
            <v>28320.000000000007</v>
          </cell>
          <cell r="AR230">
            <v>0</v>
          </cell>
          <cell r="AS230">
            <v>0</v>
          </cell>
          <cell r="AT230">
            <v>28320.000000000007</v>
          </cell>
          <cell r="AU230">
            <v>135</v>
          </cell>
          <cell r="AV230">
            <v>0</v>
          </cell>
          <cell r="AW230">
            <v>7.0000000000000044</v>
          </cell>
          <cell r="AX230">
            <v>1540.0000000000009</v>
          </cell>
          <cell r="AY230">
            <v>3.9999999999999911</v>
          </cell>
          <cell r="AZ230">
            <v>1079.9999999999975</v>
          </cell>
          <cell r="BA230">
            <v>60.000000000000071</v>
          </cell>
          <cell r="BB230">
            <v>25200.000000000029</v>
          </cell>
          <cell r="BC230">
            <v>0</v>
          </cell>
          <cell r="BD230">
            <v>0</v>
          </cell>
          <cell r="BE230">
            <v>2.9999999999999933</v>
          </cell>
          <cell r="BF230">
            <v>1469.9999999999968</v>
          </cell>
          <cell r="BG230">
            <v>0</v>
          </cell>
          <cell r="BH230">
            <v>0</v>
          </cell>
          <cell r="BI230">
            <v>29290.000000000025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29290.000000000025</v>
          </cell>
          <cell r="BZ230">
            <v>77350.000000000029</v>
          </cell>
          <cell r="CA230">
            <v>0</v>
          </cell>
          <cell r="CB230">
            <v>77350.000000000029</v>
          </cell>
          <cell r="CC230">
            <v>57.988439306358373</v>
          </cell>
          <cell r="CD230">
            <v>65526.936416184959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65526.936416184959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7.005586592178771</v>
          </cell>
          <cell r="CX230">
            <v>3958.1564245810055</v>
          </cell>
          <cell r="CY230">
            <v>0</v>
          </cell>
          <cell r="CZ230">
            <v>0</v>
          </cell>
          <cell r="DA230">
            <v>3958.1564245810055</v>
          </cell>
          <cell r="DB230">
            <v>806877.99284076598</v>
          </cell>
          <cell r="DC230">
            <v>0</v>
          </cell>
          <cell r="DD230">
            <v>806877.99284076598</v>
          </cell>
          <cell r="DE230">
            <v>128617</v>
          </cell>
          <cell r="DF230">
            <v>0</v>
          </cell>
          <cell r="DG230">
            <v>128617</v>
          </cell>
          <cell r="DH230">
            <v>29.857142857142858</v>
          </cell>
          <cell r="DI230">
            <v>0</v>
          </cell>
          <cell r="DJ230">
            <v>0.85699999999999998</v>
          </cell>
          <cell r="DK230">
            <v>0</v>
          </cell>
          <cell r="DL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1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16841.25</v>
          </cell>
          <cell r="EB230">
            <v>17111.25</v>
          </cell>
          <cell r="EC230">
            <v>0</v>
          </cell>
          <cell r="ED230">
            <v>0</v>
          </cell>
          <cell r="EE230">
            <v>17111.25</v>
          </cell>
          <cell r="EF230">
            <v>17111.25</v>
          </cell>
          <cell r="EG230">
            <v>0</v>
          </cell>
          <cell r="EI230">
            <v>0</v>
          </cell>
          <cell r="EJ230">
            <v>0</v>
          </cell>
          <cell r="EK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145728.25</v>
          </cell>
          <cell r="EQ230">
            <v>0</v>
          </cell>
          <cell r="ER230">
            <v>145728.25</v>
          </cell>
          <cell r="ES230">
            <v>952606.24284076598</v>
          </cell>
          <cell r="ET230">
            <v>0</v>
          </cell>
          <cell r="EU230">
            <v>952606.24284076598</v>
          </cell>
          <cell r="EV230">
            <v>935494.99284076598</v>
          </cell>
          <cell r="EW230">
            <v>4476.0525973242393</v>
          </cell>
          <cell r="EX230">
            <v>4265</v>
          </cell>
          <cell r="EY230">
            <v>0</v>
          </cell>
          <cell r="EZ230">
            <v>891385</v>
          </cell>
          <cell r="FA230">
            <v>0</v>
          </cell>
          <cell r="FB230">
            <v>952606.24284076598</v>
          </cell>
          <cell r="FC230">
            <v>934809.41324258083</v>
          </cell>
          <cell r="FD230">
            <v>0</v>
          </cell>
          <cell r="FE230">
            <v>952606.24284076598</v>
          </cell>
        </row>
        <row r="231">
          <cell r="A231">
            <v>2707</v>
          </cell>
          <cell r="B231">
            <v>8812707</v>
          </cell>
          <cell r="E231" t="str">
            <v>Limes Farm Infant School and Nursery</v>
          </cell>
          <cell r="F231" t="str">
            <v>P</v>
          </cell>
          <cell r="G231" t="str">
            <v/>
          </cell>
          <cell r="H231" t="str">
            <v/>
          </cell>
          <cell r="I231" t="str">
            <v>Y</v>
          </cell>
          <cell r="K231">
            <v>2707</v>
          </cell>
          <cell r="L231">
            <v>145991</v>
          </cell>
          <cell r="O231">
            <v>3</v>
          </cell>
          <cell r="P231">
            <v>0</v>
          </cell>
          <cell r="Q231">
            <v>0</v>
          </cell>
          <cell r="S231">
            <v>58</v>
          </cell>
          <cell r="T231">
            <v>82</v>
          </cell>
          <cell r="V231">
            <v>140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140</v>
          </cell>
          <cell r="AF231">
            <v>442134</v>
          </cell>
          <cell r="AG231">
            <v>0</v>
          </cell>
          <cell r="AH231">
            <v>0</v>
          </cell>
          <cell r="AI231">
            <v>0</v>
          </cell>
          <cell r="AJ231">
            <v>442134</v>
          </cell>
          <cell r="AK231">
            <v>39.000000000000064</v>
          </cell>
          <cell r="AL231">
            <v>18330.000000000029</v>
          </cell>
          <cell r="AM231">
            <v>0</v>
          </cell>
          <cell r="AN231">
            <v>0</v>
          </cell>
          <cell r="AO231">
            <v>18330.000000000029</v>
          </cell>
          <cell r="AP231">
            <v>39.000000000000064</v>
          </cell>
          <cell r="AQ231">
            <v>23010.000000000036</v>
          </cell>
          <cell r="AR231">
            <v>0</v>
          </cell>
          <cell r="AS231">
            <v>0</v>
          </cell>
          <cell r="AT231">
            <v>23010.000000000036</v>
          </cell>
          <cell r="AU231">
            <v>56.999999999999979</v>
          </cell>
          <cell r="AV231">
            <v>0</v>
          </cell>
          <cell r="AW231">
            <v>6.0000000000000062</v>
          </cell>
          <cell r="AX231">
            <v>1320.0000000000014</v>
          </cell>
          <cell r="AY231">
            <v>76.000000000000028</v>
          </cell>
          <cell r="AZ231">
            <v>20520.000000000007</v>
          </cell>
          <cell r="BA231">
            <v>0.99999999999999956</v>
          </cell>
          <cell r="BB231">
            <v>419.99999999999983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22260.000000000007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22260.000000000007</v>
          </cell>
          <cell r="BZ231">
            <v>63600.000000000073</v>
          </cell>
          <cell r="CA231">
            <v>0</v>
          </cell>
          <cell r="CB231">
            <v>63600.000000000073</v>
          </cell>
          <cell r="CC231">
            <v>34.246087756980671</v>
          </cell>
          <cell r="CD231">
            <v>38698.079165388161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38698.079165388161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59.756097560975618</v>
          </cell>
          <cell r="CX231">
            <v>33762.195121951227</v>
          </cell>
          <cell r="CY231">
            <v>0</v>
          </cell>
          <cell r="CZ231">
            <v>0</v>
          </cell>
          <cell r="DA231">
            <v>33762.195121951227</v>
          </cell>
          <cell r="DB231">
            <v>578194.27428733953</v>
          </cell>
          <cell r="DC231">
            <v>0</v>
          </cell>
          <cell r="DD231">
            <v>578194.27428733953</v>
          </cell>
          <cell r="DE231">
            <v>128617</v>
          </cell>
          <cell r="DF231">
            <v>0</v>
          </cell>
          <cell r="DG231">
            <v>128617</v>
          </cell>
          <cell r="DH231">
            <v>46.666666666666664</v>
          </cell>
          <cell r="DI231">
            <v>0</v>
          </cell>
          <cell r="DJ231">
            <v>1.093</v>
          </cell>
          <cell r="DK231">
            <v>0</v>
          </cell>
          <cell r="DL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1.0156360164</v>
          </cell>
          <cell r="DS231">
            <v>11051.712676461744</v>
          </cell>
          <cell r="DT231">
            <v>0</v>
          </cell>
          <cell r="DU231">
            <v>11051.712676461744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2249.33</v>
          </cell>
          <cell r="EB231">
            <v>2249.33</v>
          </cell>
          <cell r="EC231">
            <v>0</v>
          </cell>
          <cell r="ED231">
            <v>0</v>
          </cell>
          <cell r="EE231">
            <v>2249.33</v>
          </cell>
          <cell r="EF231">
            <v>2249.33</v>
          </cell>
          <cell r="EG231">
            <v>0</v>
          </cell>
          <cell r="EI231">
            <v>0</v>
          </cell>
          <cell r="EJ231">
            <v>0</v>
          </cell>
          <cell r="EK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141918.04267646174</v>
          </cell>
          <cell r="EQ231">
            <v>0</v>
          </cell>
          <cell r="ER231">
            <v>141918.04267646174</v>
          </cell>
          <cell r="ES231">
            <v>720112.31696380128</v>
          </cell>
          <cell r="ET231">
            <v>0</v>
          </cell>
          <cell r="EU231">
            <v>720112.31696380128</v>
          </cell>
          <cell r="EV231">
            <v>717862.98696380132</v>
          </cell>
          <cell r="EW231">
            <v>5127.592764027152</v>
          </cell>
          <cell r="EX231">
            <v>4265</v>
          </cell>
          <cell r="EY231">
            <v>0</v>
          </cell>
          <cell r="EZ231">
            <v>597100</v>
          </cell>
          <cell r="FA231">
            <v>0</v>
          </cell>
          <cell r="FB231">
            <v>720112.31696380128</v>
          </cell>
          <cell r="FC231">
            <v>714844.06385624548</v>
          </cell>
          <cell r="FD231">
            <v>0</v>
          </cell>
          <cell r="FE231">
            <v>720112.31696380128</v>
          </cell>
        </row>
        <row r="232">
          <cell r="A232">
            <v>2647</v>
          </cell>
          <cell r="B232">
            <v>8812647</v>
          </cell>
          <cell r="C232">
            <v>1734</v>
          </cell>
          <cell r="D232" t="str">
            <v>RB051734</v>
          </cell>
          <cell r="E232" t="str">
            <v>Limes Farm Junior School</v>
          </cell>
          <cell r="F232" t="str">
            <v>P</v>
          </cell>
          <cell r="G232" t="str">
            <v>Y</v>
          </cell>
          <cell r="H232">
            <v>10014420</v>
          </cell>
          <cell r="I232" t="str">
            <v/>
          </cell>
          <cell r="K232">
            <v>2647</v>
          </cell>
          <cell r="L232">
            <v>114932</v>
          </cell>
          <cell r="O232">
            <v>4</v>
          </cell>
          <cell r="P232">
            <v>0</v>
          </cell>
          <cell r="Q232">
            <v>0</v>
          </cell>
          <cell r="S232">
            <v>0</v>
          </cell>
          <cell r="T232">
            <v>151</v>
          </cell>
          <cell r="V232">
            <v>151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151</v>
          </cell>
          <cell r="AF232">
            <v>476873.1</v>
          </cell>
          <cell r="AG232">
            <v>0</v>
          </cell>
          <cell r="AH232">
            <v>0</v>
          </cell>
          <cell r="AI232">
            <v>0</v>
          </cell>
          <cell r="AJ232">
            <v>476873.1</v>
          </cell>
          <cell r="AK232">
            <v>38.999999999999964</v>
          </cell>
          <cell r="AL232">
            <v>18329.999999999982</v>
          </cell>
          <cell r="AM232">
            <v>0</v>
          </cell>
          <cell r="AN232">
            <v>0</v>
          </cell>
          <cell r="AO232">
            <v>18329.999999999982</v>
          </cell>
          <cell r="AP232">
            <v>61.000000000000028</v>
          </cell>
          <cell r="AQ232">
            <v>35990.000000000015</v>
          </cell>
          <cell r="AR232">
            <v>0</v>
          </cell>
          <cell r="AS232">
            <v>0</v>
          </cell>
          <cell r="AT232">
            <v>35990.000000000015</v>
          </cell>
          <cell r="AU232">
            <v>71.999999999999986</v>
          </cell>
          <cell r="AV232">
            <v>0</v>
          </cell>
          <cell r="AW232">
            <v>0</v>
          </cell>
          <cell r="AX232">
            <v>0</v>
          </cell>
          <cell r="AY232">
            <v>77.999999999999929</v>
          </cell>
          <cell r="AZ232">
            <v>21059.999999999982</v>
          </cell>
          <cell r="BA232">
            <v>0.99999999999999989</v>
          </cell>
          <cell r="BB232">
            <v>419.99999999999994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21479.999999999982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21479.999999999982</v>
          </cell>
          <cell r="BZ232">
            <v>75799.999999999985</v>
          </cell>
          <cell r="CA232">
            <v>0</v>
          </cell>
          <cell r="CB232">
            <v>75799.999999999985</v>
          </cell>
          <cell r="CC232">
            <v>51.792270531400973</v>
          </cell>
          <cell r="CD232">
            <v>58525.265700483098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58525.265700483098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27.000000000000068</v>
          </cell>
          <cell r="CX232">
            <v>15255.000000000038</v>
          </cell>
          <cell r="CY232">
            <v>0</v>
          </cell>
          <cell r="CZ232">
            <v>0</v>
          </cell>
          <cell r="DA232">
            <v>15255.000000000038</v>
          </cell>
          <cell r="DB232">
            <v>626453.36570048309</v>
          </cell>
          <cell r="DC232">
            <v>0</v>
          </cell>
          <cell r="DD232">
            <v>626453.36570048309</v>
          </cell>
          <cell r="DE232">
            <v>128617</v>
          </cell>
          <cell r="DF232">
            <v>0</v>
          </cell>
          <cell r="DG232">
            <v>128617</v>
          </cell>
          <cell r="DH232">
            <v>37.75</v>
          </cell>
          <cell r="DI232">
            <v>0</v>
          </cell>
          <cell r="DJ232">
            <v>1.1439999999999999</v>
          </cell>
          <cell r="DK232">
            <v>0</v>
          </cell>
          <cell r="DL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1.0156360164</v>
          </cell>
          <cell r="DS232">
            <v>11806.292621246757</v>
          </cell>
          <cell r="DT232">
            <v>0</v>
          </cell>
          <cell r="DU232">
            <v>11806.292621246757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19517.25</v>
          </cell>
          <cell r="EB232">
            <v>19517.25</v>
          </cell>
          <cell r="EC232">
            <v>318</v>
          </cell>
          <cell r="ED232">
            <v>0</v>
          </cell>
          <cell r="EE232">
            <v>19835.25</v>
          </cell>
          <cell r="EF232">
            <v>19835.25</v>
          </cell>
          <cell r="EG232">
            <v>0</v>
          </cell>
          <cell r="EI232">
            <v>0</v>
          </cell>
          <cell r="EJ232">
            <v>0</v>
          </cell>
          <cell r="EK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160258.54262124677</v>
          </cell>
          <cell r="EQ232">
            <v>0</v>
          </cell>
          <cell r="ER232">
            <v>160258.54262124677</v>
          </cell>
          <cell r="ES232">
            <v>786711.90832172986</v>
          </cell>
          <cell r="ET232">
            <v>0</v>
          </cell>
          <cell r="EU232">
            <v>786711.90832172986</v>
          </cell>
          <cell r="EV232">
            <v>766876.65832172986</v>
          </cell>
          <cell r="EW232">
            <v>5078.6533663690716</v>
          </cell>
          <cell r="EX232">
            <v>4265</v>
          </cell>
          <cell r="EY232">
            <v>0</v>
          </cell>
          <cell r="EZ232">
            <v>644015</v>
          </cell>
          <cell r="FA232">
            <v>0</v>
          </cell>
          <cell r="FB232">
            <v>786711.90832172986</v>
          </cell>
          <cell r="FC232">
            <v>755166.96163477108</v>
          </cell>
          <cell r="FD232">
            <v>0</v>
          </cell>
          <cell r="FE232">
            <v>786711.90832172986</v>
          </cell>
        </row>
        <row r="233">
          <cell r="A233">
            <v>3781</v>
          </cell>
          <cell r="B233">
            <v>8813781</v>
          </cell>
          <cell r="C233">
            <v>1129</v>
          </cell>
          <cell r="D233" t="str">
            <v>RB051129</v>
          </cell>
          <cell r="E233" t="str">
            <v>Lincewood Primary School</v>
          </cell>
          <cell r="F233" t="str">
            <v>P</v>
          </cell>
          <cell r="G233" t="str">
            <v>Y</v>
          </cell>
          <cell r="H233">
            <v>10014426</v>
          </cell>
          <cell r="I233" t="str">
            <v/>
          </cell>
          <cell r="K233">
            <v>3781</v>
          </cell>
          <cell r="L233">
            <v>134022</v>
          </cell>
          <cell r="O233">
            <v>7</v>
          </cell>
          <cell r="P233">
            <v>0</v>
          </cell>
          <cell r="Q233">
            <v>0</v>
          </cell>
          <cell r="S233">
            <v>60</v>
          </cell>
          <cell r="T233">
            <v>335</v>
          </cell>
          <cell r="V233">
            <v>395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395</v>
          </cell>
          <cell r="AF233">
            <v>1247449.5</v>
          </cell>
          <cell r="AG233">
            <v>0</v>
          </cell>
          <cell r="AH233">
            <v>0</v>
          </cell>
          <cell r="AI233">
            <v>0</v>
          </cell>
          <cell r="AJ233">
            <v>1247449.5</v>
          </cell>
          <cell r="AK233">
            <v>55.999999999999929</v>
          </cell>
          <cell r="AL233">
            <v>26319.999999999967</v>
          </cell>
          <cell r="AM233">
            <v>0</v>
          </cell>
          <cell r="AN233">
            <v>0</v>
          </cell>
          <cell r="AO233">
            <v>26319.999999999967</v>
          </cell>
          <cell r="AP233">
            <v>63.999999999999922</v>
          </cell>
          <cell r="AQ233">
            <v>37759.999999999956</v>
          </cell>
          <cell r="AR233">
            <v>0</v>
          </cell>
          <cell r="AS233">
            <v>0</v>
          </cell>
          <cell r="AT233">
            <v>37759.999999999956</v>
          </cell>
          <cell r="AU233">
            <v>173.99999999999997</v>
          </cell>
          <cell r="AV233">
            <v>0</v>
          </cell>
          <cell r="AW233">
            <v>16.000000000000018</v>
          </cell>
          <cell r="AX233">
            <v>3520.0000000000041</v>
          </cell>
          <cell r="AY233">
            <v>44.999999999999844</v>
          </cell>
          <cell r="AZ233">
            <v>12149.999999999958</v>
          </cell>
          <cell r="BA233">
            <v>130.99999999999994</v>
          </cell>
          <cell r="BB233">
            <v>55019.999999999978</v>
          </cell>
          <cell r="BC233">
            <v>9.0000000000000089</v>
          </cell>
          <cell r="BD233">
            <v>4140.0000000000036</v>
          </cell>
          <cell r="BE233">
            <v>18.000000000000018</v>
          </cell>
          <cell r="BF233">
            <v>8820.0000000000091</v>
          </cell>
          <cell r="BG233">
            <v>2.0000000000000013</v>
          </cell>
          <cell r="BH233">
            <v>1280.0000000000009</v>
          </cell>
          <cell r="BI233">
            <v>84929.999999999956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84929.999999999956</v>
          </cell>
          <cell r="BZ233">
            <v>149009.99999999988</v>
          </cell>
          <cell r="CA233">
            <v>0</v>
          </cell>
          <cell r="CB233">
            <v>149009.99999999988</v>
          </cell>
          <cell r="CC233">
            <v>95.683229813664596</v>
          </cell>
          <cell r="CD233">
            <v>108122.04968944099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108122.04968944099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14.1492537313433</v>
          </cell>
          <cell r="CX233">
            <v>7994.3283582089643</v>
          </cell>
          <cell r="CY233">
            <v>0</v>
          </cell>
          <cell r="CZ233">
            <v>0</v>
          </cell>
          <cell r="DA233">
            <v>7994.3283582089643</v>
          </cell>
          <cell r="DB233">
            <v>1512575.87804765</v>
          </cell>
          <cell r="DC233">
            <v>0</v>
          </cell>
          <cell r="DD233">
            <v>1512575.87804765</v>
          </cell>
          <cell r="DE233">
            <v>128617</v>
          </cell>
          <cell r="DF233">
            <v>0</v>
          </cell>
          <cell r="DG233">
            <v>128617</v>
          </cell>
          <cell r="DH233">
            <v>56.428571428571431</v>
          </cell>
          <cell r="DI233">
            <v>0</v>
          </cell>
          <cell r="DJ233">
            <v>1.278</v>
          </cell>
          <cell r="DK233">
            <v>0</v>
          </cell>
          <cell r="DL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1.0156360164</v>
          </cell>
          <cell r="DS233">
            <v>25661.718756716269</v>
          </cell>
          <cell r="DT233">
            <v>0</v>
          </cell>
          <cell r="DU233">
            <v>25661.718756716269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47872</v>
          </cell>
          <cell r="EB233">
            <v>48620</v>
          </cell>
          <cell r="EC233">
            <v>0</v>
          </cell>
          <cell r="ED233">
            <v>0</v>
          </cell>
          <cell r="EE233">
            <v>48620</v>
          </cell>
          <cell r="EF233">
            <v>48620</v>
          </cell>
          <cell r="EG233">
            <v>0</v>
          </cell>
          <cell r="EI233">
            <v>0</v>
          </cell>
          <cell r="EJ233">
            <v>0</v>
          </cell>
          <cell r="EK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202898.71875671626</v>
          </cell>
          <cell r="EQ233">
            <v>0</v>
          </cell>
          <cell r="ER233">
            <v>202898.71875671626</v>
          </cell>
          <cell r="ES233">
            <v>1715474.5968043662</v>
          </cell>
          <cell r="ET233">
            <v>0</v>
          </cell>
          <cell r="EU233">
            <v>1715474.5968043662</v>
          </cell>
          <cell r="EV233">
            <v>1666854.5968043662</v>
          </cell>
          <cell r="EW233">
            <v>4219.8850552009271</v>
          </cell>
          <cell r="EX233">
            <v>4265</v>
          </cell>
          <cell r="EY233">
            <v>45.114944799072873</v>
          </cell>
          <cell r="EZ233">
            <v>1684675</v>
          </cell>
          <cell r="FA233">
            <v>17820.403195633786</v>
          </cell>
          <cell r="FB233">
            <v>1733295</v>
          </cell>
          <cell r="FC233">
            <v>1709928.4356391847</v>
          </cell>
          <cell r="FD233">
            <v>0</v>
          </cell>
          <cell r="FE233">
            <v>1733295</v>
          </cell>
        </row>
        <row r="234">
          <cell r="A234">
            <v>3610</v>
          </cell>
          <cell r="B234">
            <v>8813610</v>
          </cell>
          <cell r="C234">
            <v>3262</v>
          </cell>
          <cell r="D234" t="str">
            <v>RB053262</v>
          </cell>
          <cell r="E234" t="str">
            <v>Little Hallingbury Church of England Voluntary Aided Primary School</v>
          </cell>
          <cell r="F234" t="str">
            <v>P</v>
          </cell>
          <cell r="G234" t="str">
            <v>Y</v>
          </cell>
          <cell r="H234">
            <v>10014864</v>
          </cell>
          <cell r="I234" t="str">
            <v/>
          </cell>
          <cell r="K234">
            <v>3610</v>
          </cell>
          <cell r="L234">
            <v>115182</v>
          </cell>
          <cell r="O234">
            <v>7</v>
          </cell>
          <cell r="P234">
            <v>0</v>
          </cell>
          <cell r="Q234">
            <v>0</v>
          </cell>
          <cell r="S234">
            <v>16</v>
          </cell>
          <cell r="T234">
            <v>113</v>
          </cell>
          <cell r="V234">
            <v>129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129</v>
          </cell>
          <cell r="AF234">
            <v>407394.89999999997</v>
          </cell>
          <cell r="AG234">
            <v>0</v>
          </cell>
          <cell r="AH234">
            <v>0</v>
          </cell>
          <cell r="AI234">
            <v>0</v>
          </cell>
          <cell r="AJ234">
            <v>407394.89999999997</v>
          </cell>
          <cell r="AK234">
            <v>1.9999999999999938</v>
          </cell>
          <cell r="AL234">
            <v>939.99999999999704</v>
          </cell>
          <cell r="AM234">
            <v>0</v>
          </cell>
          <cell r="AN234">
            <v>0</v>
          </cell>
          <cell r="AO234">
            <v>939.99999999999704</v>
          </cell>
          <cell r="AP234">
            <v>4.9999999999999973</v>
          </cell>
          <cell r="AQ234">
            <v>2949.9999999999986</v>
          </cell>
          <cell r="AR234">
            <v>0</v>
          </cell>
          <cell r="AS234">
            <v>0</v>
          </cell>
          <cell r="AT234">
            <v>2949.9999999999986</v>
          </cell>
          <cell r="AU234">
            <v>129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3889.9999999999955</v>
          </cell>
          <cell r="CA234">
            <v>0</v>
          </cell>
          <cell r="CB234">
            <v>3889.9999999999955</v>
          </cell>
          <cell r="CC234">
            <v>19.657142857142858</v>
          </cell>
          <cell r="CD234">
            <v>22212.571428571431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22212.571428571431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2.3035714285714342</v>
          </cell>
          <cell r="CX234">
            <v>1301.5178571428603</v>
          </cell>
          <cell r="CY234">
            <v>0</v>
          </cell>
          <cell r="CZ234">
            <v>0</v>
          </cell>
          <cell r="DA234">
            <v>1301.5178571428603</v>
          </cell>
          <cell r="DB234">
            <v>434798.98928571423</v>
          </cell>
          <cell r="DC234">
            <v>0</v>
          </cell>
          <cell r="DD234">
            <v>434798.98928571423</v>
          </cell>
          <cell r="DE234">
            <v>128617</v>
          </cell>
          <cell r="DF234">
            <v>0</v>
          </cell>
          <cell r="DG234">
            <v>128617</v>
          </cell>
          <cell r="DH234">
            <v>18.428571428571427</v>
          </cell>
          <cell r="DI234">
            <v>0.27770360480640854</v>
          </cell>
          <cell r="DJ234">
            <v>1.6319999999999999</v>
          </cell>
          <cell r="DK234">
            <v>0</v>
          </cell>
          <cell r="DL234">
            <v>7.9999999999999516E-2</v>
          </cell>
          <cell r="DO234">
            <v>1221.8958611481901</v>
          </cell>
          <cell r="DP234">
            <v>0</v>
          </cell>
          <cell r="DQ234">
            <v>1221.8958611481901</v>
          </cell>
          <cell r="DR234">
            <v>1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3174.4</v>
          </cell>
          <cell r="EB234">
            <v>3224</v>
          </cell>
          <cell r="EC234">
            <v>0</v>
          </cell>
          <cell r="ED234">
            <v>0</v>
          </cell>
          <cell r="EE234">
            <v>3224</v>
          </cell>
          <cell r="EF234">
            <v>3224</v>
          </cell>
          <cell r="EG234">
            <v>0</v>
          </cell>
          <cell r="EI234">
            <v>0</v>
          </cell>
          <cell r="EJ234">
            <v>0</v>
          </cell>
          <cell r="EK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133062.89586114819</v>
          </cell>
          <cell r="EQ234">
            <v>0</v>
          </cell>
          <cell r="ER234">
            <v>133062.89586114819</v>
          </cell>
          <cell r="ES234">
            <v>567861.88514686236</v>
          </cell>
          <cell r="ET234">
            <v>0</v>
          </cell>
          <cell r="EU234">
            <v>567861.88514686236</v>
          </cell>
          <cell r="EV234">
            <v>564637.88514686236</v>
          </cell>
          <cell r="EW234">
            <v>4377.0378693555222</v>
          </cell>
          <cell r="EX234">
            <v>4265</v>
          </cell>
          <cell r="EY234">
            <v>0</v>
          </cell>
          <cell r="EZ234">
            <v>550185</v>
          </cell>
          <cell r="FA234">
            <v>0</v>
          </cell>
          <cell r="FB234">
            <v>567861.88514686236</v>
          </cell>
          <cell r="FC234">
            <v>589296.35217794497</v>
          </cell>
          <cell r="FD234">
            <v>21434.467031082604</v>
          </cell>
          <cell r="FE234">
            <v>589296.35217794497</v>
          </cell>
        </row>
        <row r="235">
          <cell r="A235">
            <v>2093</v>
          </cell>
          <cell r="B235">
            <v>8812093</v>
          </cell>
          <cell r="E235" t="str">
            <v>Little Parndon Primary Academy</v>
          </cell>
          <cell r="F235" t="str">
            <v>P</v>
          </cell>
          <cell r="G235" t="str">
            <v/>
          </cell>
          <cell r="H235" t="str">
            <v/>
          </cell>
          <cell r="I235" t="str">
            <v>Y</v>
          </cell>
          <cell r="K235">
            <v>2093</v>
          </cell>
          <cell r="L235">
            <v>140019</v>
          </cell>
          <cell r="O235">
            <v>7</v>
          </cell>
          <cell r="P235">
            <v>0</v>
          </cell>
          <cell r="Q235">
            <v>0</v>
          </cell>
          <cell r="S235">
            <v>59</v>
          </cell>
          <cell r="T235">
            <v>357</v>
          </cell>
          <cell r="V235">
            <v>416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416</v>
          </cell>
          <cell r="AF235">
            <v>1313769.5999999999</v>
          </cell>
          <cell r="AG235">
            <v>0</v>
          </cell>
          <cell r="AH235">
            <v>0</v>
          </cell>
          <cell r="AI235">
            <v>0</v>
          </cell>
          <cell r="AJ235">
            <v>1313769.5999999999</v>
          </cell>
          <cell r="AK235">
            <v>104</v>
          </cell>
          <cell r="AL235">
            <v>48880</v>
          </cell>
          <cell r="AM235">
            <v>0</v>
          </cell>
          <cell r="AN235">
            <v>0</v>
          </cell>
          <cell r="AO235">
            <v>48880</v>
          </cell>
          <cell r="AP235">
            <v>114.0000000000002</v>
          </cell>
          <cell r="AQ235">
            <v>67260.000000000116</v>
          </cell>
          <cell r="AR235">
            <v>0</v>
          </cell>
          <cell r="AS235">
            <v>0</v>
          </cell>
          <cell r="AT235">
            <v>67260.000000000116</v>
          </cell>
          <cell r="AU235">
            <v>150.72463768115935</v>
          </cell>
          <cell r="AV235">
            <v>0</v>
          </cell>
          <cell r="AW235">
            <v>147.71014492753628</v>
          </cell>
          <cell r="AX235">
            <v>32496.231884057979</v>
          </cell>
          <cell r="AY235">
            <v>98.473429951690974</v>
          </cell>
          <cell r="AZ235">
            <v>26587.826086956564</v>
          </cell>
          <cell r="BA235">
            <v>3.0144927536231876</v>
          </cell>
          <cell r="BB235">
            <v>1266.0869565217388</v>
          </cell>
          <cell r="BC235">
            <v>16.077294685990346</v>
          </cell>
          <cell r="BD235">
            <v>7395.5555555555593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67745.70048309183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67745.70048309183</v>
          </cell>
          <cell r="BZ235">
            <v>183885.70048309193</v>
          </cell>
          <cell r="CA235">
            <v>0</v>
          </cell>
          <cell r="CB235">
            <v>183885.70048309193</v>
          </cell>
          <cell r="CC235">
            <v>107.35483870967741</v>
          </cell>
          <cell r="CD235">
            <v>121310.96774193547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121310.96774193547</v>
          </cell>
          <cell r="CR235">
            <v>5.039999999999992</v>
          </cell>
          <cell r="CS235">
            <v>4661.9999999999927</v>
          </cell>
          <cell r="CT235">
            <v>0</v>
          </cell>
          <cell r="CU235">
            <v>0</v>
          </cell>
          <cell r="CV235">
            <v>4661.9999999999927</v>
          </cell>
          <cell r="CW235">
            <v>64.089635854341765</v>
          </cell>
          <cell r="CX235">
            <v>36210.644257703098</v>
          </cell>
          <cell r="CY235">
            <v>0</v>
          </cell>
          <cell r="CZ235">
            <v>0</v>
          </cell>
          <cell r="DA235">
            <v>36210.644257703098</v>
          </cell>
          <cell r="DB235">
            <v>1659838.9124827306</v>
          </cell>
          <cell r="DC235">
            <v>0</v>
          </cell>
          <cell r="DD235">
            <v>1659838.9124827306</v>
          </cell>
          <cell r="DE235">
            <v>128617</v>
          </cell>
          <cell r="DF235">
            <v>0</v>
          </cell>
          <cell r="DG235">
            <v>128617</v>
          </cell>
          <cell r="DH235">
            <v>59.428571428571431</v>
          </cell>
          <cell r="DI235">
            <v>0</v>
          </cell>
          <cell r="DJ235">
            <v>0.66100000000000003</v>
          </cell>
          <cell r="DK235">
            <v>0</v>
          </cell>
          <cell r="DL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1.0156360164</v>
          </cell>
          <cell r="DS235">
            <v>27964.325978256955</v>
          </cell>
          <cell r="DT235">
            <v>0</v>
          </cell>
          <cell r="DU235">
            <v>27964.325978256955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6779.576</v>
          </cell>
          <cell r="EB235">
            <v>6779.576</v>
          </cell>
          <cell r="EC235">
            <v>0</v>
          </cell>
          <cell r="ED235">
            <v>0</v>
          </cell>
          <cell r="EE235">
            <v>6779.576</v>
          </cell>
          <cell r="EF235">
            <v>6779.576</v>
          </cell>
          <cell r="EG235">
            <v>0</v>
          </cell>
          <cell r="EI235">
            <v>0</v>
          </cell>
          <cell r="EJ235">
            <v>0</v>
          </cell>
          <cell r="EK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163360.90197825697</v>
          </cell>
          <cell r="EQ235">
            <v>0</v>
          </cell>
          <cell r="ER235">
            <v>163360.90197825697</v>
          </cell>
          <cell r="ES235">
            <v>1823199.8144609875</v>
          </cell>
          <cell r="ET235">
            <v>0</v>
          </cell>
          <cell r="EU235">
            <v>1823199.8144609875</v>
          </cell>
          <cell r="EV235">
            <v>1816420.2384609876</v>
          </cell>
          <cell r="EW235">
            <v>4366.3948039927582</v>
          </cell>
          <cell r="EX235">
            <v>4265</v>
          </cell>
          <cell r="EY235">
            <v>0</v>
          </cell>
          <cell r="EZ235">
            <v>1774240</v>
          </cell>
          <cell r="FA235">
            <v>0</v>
          </cell>
          <cell r="FB235">
            <v>1823199.8144609875</v>
          </cell>
          <cell r="FC235">
            <v>1752103.7444305159</v>
          </cell>
          <cell r="FD235">
            <v>0</v>
          </cell>
          <cell r="FE235">
            <v>1823199.8144609875</v>
          </cell>
        </row>
        <row r="236">
          <cell r="A236">
            <v>3530</v>
          </cell>
          <cell r="B236">
            <v>8813530</v>
          </cell>
          <cell r="C236">
            <v>3278</v>
          </cell>
          <cell r="D236" t="str">
            <v>RB053278</v>
          </cell>
          <cell r="E236" t="str">
            <v>Little Waltham Church of England Voluntary Aided Primary School</v>
          </cell>
          <cell r="F236" t="str">
            <v>P</v>
          </cell>
          <cell r="G236" t="str">
            <v>Y</v>
          </cell>
          <cell r="H236">
            <v>10035696</v>
          </cell>
          <cell r="I236" t="str">
            <v/>
          </cell>
          <cell r="K236">
            <v>3530</v>
          </cell>
          <cell r="L236">
            <v>115175</v>
          </cell>
          <cell r="M236">
            <v>10</v>
          </cell>
          <cell r="O236">
            <v>7</v>
          </cell>
          <cell r="P236">
            <v>0</v>
          </cell>
          <cell r="Q236">
            <v>0</v>
          </cell>
          <cell r="S236">
            <v>32.833333333333336</v>
          </cell>
          <cell r="T236">
            <v>182</v>
          </cell>
          <cell r="V236">
            <v>214.83333333333334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214.83333333333334</v>
          </cell>
          <cell r="AF236">
            <v>678465.15</v>
          </cell>
          <cell r="AG236">
            <v>0</v>
          </cell>
          <cell r="AH236">
            <v>0</v>
          </cell>
          <cell r="AI236">
            <v>0</v>
          </cell>
          <cell r="AJ236">
            <v>678465.15</v>
          </cell>
          <cell r="AK236">
            <v>34.948963317384461</v>
          </cell>
          <cell r="AL236">
            <v>16426.012759170695</v>
          </cell>
          <cell r="AM236">
            <v>0</v>
          </cell>
          <cell r="AN236">
            <v>0</v>
          </cell>
          <cell r="AO236">
            <v>16426.012759170695</v>
          </cell>
          <cell r="AP236">
            <v>37.00478468899518</v>
          </cell>
          <cell r="AQ236">
            <v>21832.822966507156</v>
          </cell>
          <cell r="AR236">
            <v>0</v>
          </cell>
          <cell r="AS236">
            <v>0</v>
          </cell>
          <cell r="AT236">
            <v>21832.822966507156</v>
          </cell>
          <cell r="AU236">
            <v>205.58213716108449</v>
          </cell>
          <cell r="AV236">
            <v>0</v>
          </cell>
          <cell r="AW236">
            <v>4.1116427432216813</v>
          </cell>
          <cell r="AX236">
            <v>904.5614035087699</v>
          </cell>
          <cell r="AY236">
            <v>0</v>
          </cell>
          <cell r="AZ236">
            <v>0</v>
          </cell>
          <cell r="BA236">
            <v>2.0558213716108451</v>
          </cell>
          <cell r="BB236">
            <v>863.44497607655489</v>
          </cell>
          <cell r="BC236">
            <v>3.083732057416261</v>
          </cell>
          <cell r="BD236">
            <v>1418.51674641148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3186.523125996805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3186.523125996805</v>
          </cell>
          <cell r="BZ236">
            <v>41445.35885167466</v>
          </cell>
          <cell r="CA236">
            <v>0</v>
          </cell>
          <cell r="CB236">
            <v>41445.35885167466</v>
          </cell>
          <cell r="CC236">
            <v>60.775219298245617</v>
          </cell>
          <cell r="CD236">
            <v>68675.997807017542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68675.997807017542</v>
          </cell>
          <cell r="CR236">
            <v>1.5007496012759258</v>
          </cell>
          <cell r="CS236">
            <v>1388.1933811802314</v>
          </cell>
          <cell r="CT236">
            <v>0</v>
          </cell>
          <cell r="CU236">
            <v>0</v>
          </cell>
          <cell r="CV236">
            <v>1388.1933811802314</v>
          </cell>
          <cell r="CW236">
            <v>27.149267399267323</v>
          </cell>
          <cell r="CX236">
            <v>15339.336080586037</v>
          </cell>
          <cell r="CY236">
            <v>0</v>
          </cell>
          <cell r="CZ236">
            <v>0</v>
          </cell>
          <cell r="DA236">
            <v>15339.336080586037</v>
          </cell>
          <cell r="DB236">
            <v>805314.03612045862</v>
          </cell>
          <cell r="DC236">
            <v>0</v>
          </cell>
          <cell r="DD236">
            <v>805314.03612045862</v>
          </cell>
          <cell r="DE236">
            <v>128617</v>
          </cell>
          <cell r="DF236">
            <v>0</v>
          </cell>
          <cell r="DG236">
            <v>128617</v>
          </cell>
          <cell r="DH236">
            <v>30.690476190476193</v>
          </cell>
          <cell r="DI236">
            <v>0</v>
          </cell>
          <cell r="DJ236">
            <v>1.6279999999999999</v>
          </cell>
          <cell r="DK236">
            <v>0</v>
          </cell>
          <cell r="DL236">
            <v>6.9999999999999507E-2</v>
          </cell>
          <cell r="DO236">
            <v>0</v>
          </cell>
          <cell r="DP236">
            <v>0</v>
          </cell>
          <cell r="DQ236">
            <v>0</v>
          </cell>
          <cell r="DR236">
            <v>1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4915.2</v>
          </cell>
          <cell r="EB236">
            <v>5097.6000000000004</v>
          </cell>
          <cell r="EC236">
            <v>0</v>
          </cell>
          <cell r="ED236">
            <v>0</v>
          </cell>
          <cell r="EE236">
            <v>5097.6000000000004</v>
          </cell>
          <cell r="EF236">
            <v>5097.6000000000004</v>
          </cell>
          <cell r="EG236">
            <v>0</v>
          </cell>
          <cell r="EI236">
            <v>0</v>
          </cell>
          <cell r="EJ236">
            <v>0</v>
          </cell>
          <cell r="EK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133714.6</v>
          </cell>
          <cell r="EQ236">
            <v>0</v>
          </cell>
          <cell r="ER236">
            <v>133714.6</v>
          </cell>
          <cell r="ES236">
            <v>939028.6361204586</v>
          </cell>
          <cell r="ET236">
            <v>0</v>
          </cell>
          <cell r="EU236">
            <v>939028.6361204586</v>
          </cell>
          <cell r="EV236">
            <v>933931.03612045862</v>
          </cell>
          <cell r="EW236">
            <v>4347.2352340750595</v>
          </cell>
          <cell r="EX236">
            <v>4265</v>
          </cell>
          <cell r="EY236">
            <v>0</v>
          </cell>
          <cell r="EZ236">
            <v>916264.16666666674</v>
          </cell>
          <cell r="FA236">
            <v>0</v>
          </cell>
          <cell r="FB236">
            <v>939028.6361204586</v>
          </cell>
          <cell r="FC236">
            <v>917904.56668405107</v>
          </cell>
          <cell r="FD236">
            <v>0</v>
          </cell>
          <cell r="FE236">
            <v>939028.6361204586</v>
          </cell>
        </row>
        <row r="237">
          <cell r="A237">
            <v>2588</v>
          </cell>
          <cell r="B237">
            <v>8812588</v>
          </cell>
          <cell r="C237">
            <v>2992</v>
          </cell>
          <cell r="D237" t="str">
            <v>RB052992</v>
          </cell>
          <cell r="E237" t="str">
            <v>Long Ridings Primary School</v>
          </cell>
          <cell r="F237" t="str">
            <v>P</v>
          </cell>
          <cell r="G237" t="str">
            <v>Y</v>
          </cell>
          <cell r="H237">
            <v>10014007</v>
          </cell>
          <cell r="I237" t="str">
            <v/>
          </cell>
          <cell r="K237">
            <v>2588</v>
          </cell>
          <cell r="L237">
            <v>114902</v>
          </cell>
          <cell r="O237">
            <v>7</v>
          </cell>
          <cell r="P237">
            <v>0</v>
          </cell>
          <cell r="Q237">
            <v>0</v>
          </cell>
          <cell r="S237">
            <v>52</v>
          </cell>
          <cell r="T237">
            <v>349</v>
          </cell>
          <cell r="V237">
            <v>401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401</v>
          </cell>
          <cell r="AF237">
            <v>1266398.0999999999</v>
          </cell>
          <cell r="AG237">
            <v>0</v>
          </cell>
          <cell r="AH237">
            <v>0</v>
          </cell>
          <cell r="AI237">
            <v>0</v>
          </cell>
          <cell r="AJ237">
            <v>1266398.0999999999</v>
          </cell>
          <cell r="AK237">
            <v>23.999999999999996</v>
          </cell>
          <cell r="AL237">
            <v>11279.999999999998</v>
          </cell>
          <cell r="AM237">
            <v>0</v>
          </cell>
          <cell r="AN237">
            <v>0</v>
          </cell>
          <cell r="AO237">
            <v>11279.999999999998</v>
          </cell>
          <cell r="AP237">
            <v>29.000000000000014</v>
          </cell>
          <cell r="AQ237">
            <v>17110.000000000007</v>
          </cell>
          <cell r="AR237">
            <v>0</v>
          </cell>
          <cell r="AS237">
            <v>0</v>
          </cell>
          <cell r="AT237">
            <v>17110.000000000007</v>
          </cell>
          <cell r="AU237">
            <v>335.00000000000011</v>
          </cell>
          <cell r="AV237">
            <v>0</v>
          </cell>
          <cell r="AW237">
            <v>59.000000000000064</v>
          </cell>
          <cell r="AX237">
            <v>12980.000000000015</v>
          </cell>
          <cell r="AY237">
            <v>5.0000000000000151</v>
          </cell>
          <cell r="AZ237">
            <v>1350.0000000000041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2.0000000000000018</v>
          </cell>
          <cell r="BH237">
            <v>1280.0000000000011</v>
          </cell>
          <cell r="BI237">
            <v>15610.00000000002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15610.00000000002</v>
          </cell>
          <cell r="BZ237">
            <v>44000.000000000029</v>
          </cell>
          <cell r="CA237">
            <v>0</v>
          </cell>
          <cell r="CB237">
            <v>44000.000000000029</v>
          </cell>
          <cell r="CC237">
            <v>111.3888888888889</v>
          </cell>
          <cell r="CD237">
            <v>125869.44444444445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125869.44444444445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21.830945558739266</v>
          </cell>
          <cell r="CX237">
            <v>12334.484240687685</v>
          </cell>
          <cell r="CY237">
            <v>0</v>
          </cell>
          <cell r="CZ237">
            <v>0</v>
          </cell>
          <cell r="DA237">
            <v>12334.484240687685</v>
          </cell>
          <cell r="DB237">
            <v>1448602.028685132</v>
          </cell>
          <cell r="DC237">
            <v>0</v>
          </cell>
          <cell r="DD237">
            <v>1448602.028685132</v>
          </cell>
          <cell r="DE237">
            <v>128617</v>
          </cell>
          <cell r="DF237">
            <v>0</v>
          </cell>
          <cell r="DG237">
            <v>128617</v>
          </cell>
          <cell r="DH237">
            <v>57.285714285714285</v>
          </cell>
          <cell r="DI237">
            <v>0</v>
          </cell>
          <cell r="DJ237">
            <v>0.83499999999999996</v>
          </cell>
          <cell r="DK237">
            <v>0</v>
          </cell>
          <cell r="DL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1.0156360164</v>
          </cell>
          <cell r="DS237">
            <v>24661.422598912806</v>
          </cell>
          <cell r="DT237">
            <v>0</v>
          </cell>
          <cell r="DU237">
            <v>24661.422598912806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28650.93</v>
          </cell>
          <cell r="EB237">
            <v>28650.93</v>
          </cell>
          <cell r="EC237">
            <v>3861.0699999999997</v>
          </cell>
          <cell r="ED237">
            <v>0</v>
          </cell>
          <cell r="EE237">
            <v>32512</v>
          </cell>
          <cell r="EF237">
            <v>32512</v>
          </cell>
          <cell r="EG237">
            <v>0</v>
          </cell>
          <cell r="EI237">
            <v>0</v>
          </cell>
          <cell r="EJ237">
            <v>0</v>
          </cell>
          <cell r="EK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185790.42259891282</v>
          </cell>
          <cell r="EQ237">
            <v>0</v>
          </cell>
          <cell r="ER237">
            <v>185790.42259891282</v>
          </cell>
          <cell r="ES237">
            <v>1634392.4512840449</v>
          </cell>
          <cell r="ET237">
            <v>0</v>
          </cell>
          <cell r="EU237">
            <v>1634392.4512840449</v>
          </cell>
          <cell r="EV237">
            <v>1601880.4512840449</v>
          </cell>
          <cell r="EW237">
            <v>3994.7143423542266</v>
          </cell>
          <cell r="EX237">
            <v>4265</v>
          </cell>
          <cell r="EY237">
            <v>270.28565764577343</v>
          </cell>
          <cell r="EZ237">
            <v>1710265</v>
          </cell>
          <cell r="FA237">
            <v>108384.54871595511</v>
          </cell>
          <cell r="FB237">
            <v>1742777</v>
          </cell>
          <cell r="FC237">
            <v>1724907.7034964995</v>
          </cell>
          <cell r="FD237">
            <v>0</v>
          </cell>
          <cell r="FE237">
            <v>1742777</v>
          </cell>
        </row>
        <row r="238">
          <cell r="A238">
            <v>2115</v>
          </cell>
          <cell r="B238">
            <v>8812115</v>
          </cell>
          <cell r="E238" t="str">
            <v>Longwood Primary Academy</v>
          </cell>
          <cell r="F238" t="str">
            <v>P</v>
          </cell>
          <cell r="G238" t="str">
            <v/>
          </cell>
          <cell r="H238" t="str">
            <v/>
          </cell>
          <cell r="I238" t="str">
            <v>Y</v>
          </cell>
          <cell r="K238">
            <v>2115</v>
          </cell>
          <cell r="L238">
            <v>141379</v>
          </cell>
          <cell r="O238">
            <v>7</v>
          </cell>
          <cell r="P238">
            <v>0</v>
          </cell>
          <cell r="Q238">
            <v>0</v>
          </cell>
          <cell r="S238">
            <v>60</v>
          </cell>
          <cell r="T238">
            <v>317</v>
          </cell>
          <cell r="V238">
            <v>377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377</v>
          </cell>
          <cell r="AF238">
            <v>1190603.7</v>
          </cell>
          <cell r="AG238">
            <v>0</v>
          </cell>
          <cell r="AH238">
            <v>0</v>
          </cell>
          <cell r="AI238">
            <v>0</v>
          </cell>
          <cell r="AJ238">
            <v>1190603.7</v>
          </cell>
          <cell r="AK238">
            <v>145.00000000000014</v>
          </cell>
          <cell r="AL238">
            <v>68150.000000000073</v>
          </cell>
          <cell r="AM238">
            <v>0</v>
          </cell>
          <cell r="AN238">
            <v>0</v>
          </cell>
          <cell r="AO238">
            <v>68150.000000000073</v>
          </cell>
          <cell r="AP238">
            <v>157.99999999999989</v>
          </cell>
          <cell r="AQ238">
            <v>93219.999999999927</v>
          </cell>
          <cell r="AR238">
            <v>0</v>
          </cell>
          <cell r="AS238">
            <v>0</v>
          </cell>
          <cell r="AT238">
            <v>93219.999999999927</v>
          </cell>
          <cell r="AU238">
            <v>64.999999999999901</v>
          </cell>
          <cell r="AV238">
            <v>0</v>
          </cell>
          <cell r="AW238">
            <v>47.000000000000149</v>
          </cell>
          <cell r="AX238">
            <v>10340.000000000033</v>
          </cell>
          <cell r="AY238">
            <v>179.00000000000017</v>
          </cell>
          <cell r="AZ238">
            <v>48330.000000000044</v>
          </cell>
          <cell r="BA238">
            <v>84.999999999999858</v>
          </cell>
          <cell r="BB238">
            <v>35699.999999999942</v>
          </cell>
          <cell r="BC238">
            <v>0.99999999999999845</v>
          </cell>
          <cell r="BD238">
            <v>459.99999999999926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94830.000000000015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94830.000000000015</v>
          </cell>
          <cell r="BZ238">
            <v>256200</v>
          </cell>
          <cell r="CA238">
            <v>0</v>
          </cell>
          <cell r="CB238">
            <v>256200</v>
          </cell>
          <cell r="CC238">
            <v>149.07516339869281</v>
          </cell>
          <cell r="CD238">
            <v>168454.93464052287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168454.93464052287</v>
          </cell>
          <cell r="CR238">
            <v>7.3799999999999919</v>
          </cell>
          <cell r="CS238">
            <v>6826.4999999999927</v>
          </cell>
          <cell r="CT238">
            <v>0</v>
          </cell>
          <cell r="CU238">
            <v>0</v>
          </cell>
          <cell r="CV238">
            <v>6826.4999999999927</v>
          </cell>
          <cell r="CW238">
            <v>52.328075709779178</v>
          </cell>
          <cell r="CX238">
            <v>29565.362776025235</v>
          </cell>
          <cell r="CY238">
            <v>0</v>
          </cell>
          <cell r="CZ238">
            <v>0</v>
          </cell>
          <cell r="DA238">
            <v>29565.362776025235</v>
          </cell>
          <cell r="DB238">
            <v>1651650.497416548</v>
          </cell>
          <cell r="DC238">
            <v>0</v>
          </cell>
          <cell r="DD238">
            <v>1651650.497416548</v>
          </cell>
          <cell r="DE238">
            <v>128617</v>
          </cell>
          <cell r="DF238">
            <v>0</v>
          </cell>
          <cell r="DG238">
            <v>128617</v>
          </cell>
          <cell r="DH238">
            <v>53.857142857142854</v>
          </cell>
          <cell r="DI238">
            <v>0</v>
          </cell>
          <cell r="DJ238">
            <v>0.52100000000000002</v>
          </cell>
          <cell r="DK238">
            <v>0</v>
          </cell>
          <cell r="DL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1.0156360164</v>
          </cell>
          <cell r="DS238">
            <v>27836.291785992114</v>
          </cell>
          <cell r="DT238">
            <v>0</v>
          </cell>
          <cell r="DU238">
            <v>27836.291785992114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3142.576</v>
          </cell>
          <cell r="EB238">
            <v>3142.576</v>
          </cell>
          <cell r="EC238">
            <v>0</v>
          </cell>
          <cell r="ED238">
            <v>0</v>
          </cell>
          <cell r="EE238">
            <v>3142.576</v>
          </cell>
          <cell r="EF238">
            <v>3142.576</v>
          </cell>
          <cell r="EG238">
            <v>0</v>
          </cell>
          <cell r="EI238">
            <v>0</v>
          </cell>
          <cell r="EJ238">
            <v>0</v>
          </cell>
          <cell r="EK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159595.8677859921</v>
          </cell>
          <cell r="EQ238">
            <v>0</v>
          </cell>
          <cell r="ER238">
            <v>159595.8677859921</v>
          </cell>
          <cell r="ES238">
            <v>1811246.3652025401</v>
          </cell>
          <cell r="ET238">
            <v>0</v>
          </cell>
          <cell r="EU238">
            <v>1811246.3652025401</v>
          </cell>
          <cell r="EV238">
            <v>1808103.7892025402</v>
          </cell>
          <cell r="EW238">
            <v>4796.0312710942708</v>
          </cell>
          <cell r="EX238">
            <v>4265</v>
          </cell>
          <cell r="EY238">
            <v>0</v>
          </cell>
          <cell r="EZ238">
            <v>1607905</v>
          </cell>
          <cell r="FA238">
            <v>0</v>
          </cell>
          <cell r="FB238">
            <v>1811246.3652025401</v>
          </cell>
          <cell r="FC238">
            <v>1713175.0527971289</v>
          </cell>
          <cell r="FD238">
            <v>0</v>
          </cell>
          <cell r="FE238">
            <v>1811246.3652025401</v>
          </cell>
        </row>
        <row r="239">
          <cell r="A239">
            <v>2143</v>
          </cell>
          <cell r="B239">
            <v>8812143</v>
          </cell>
          <cell r="E239" t="str">
            <v>Lubbins Park Primary Academy</v>
          </cell>
          <cell r="F239" t="str">
            <v>P</v>
          </cell>
          <cell r="G239" t="str">
            <v/>
          </cell>
          <cell r="H239" t="str">
            <v/>
          </cell>
          <cell r="I239" t="str">
            <v>Y</v>
          </cell>
          <cell r="K239">
            <v>2143</v>
          </cell>
          <cell r="L239">
            <v>143123</v>
          </cell>
          <cell r="O239">
            <v>7</v>
          </cell>
          <cell r="P239">
            <v>0</v>
          </cell>
          <cell r="Q239">
            <v>0</v>
          </cell>
          <cell r="S239">
            <v>29</v>
          </cell>
          <cell r="T239">
            <v>166</v>
          </cell>
          <cell r="V239">
            <v>195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195</v>
          </cell>
          <cell r="AF239">
            <v>615829.5</v>
          </cell>
          <cell r="AG239">
            <v>0</v>
          </cell>
          <cell r="AH239">
            <v>0</v>
          </cell>
          <cell r="AI239">
            <v>0</v>
          </cell>
          <cell r="AJ239">
            <v>615829.5</v>
          </cell>
          <cell r="AK239">
            <v>23.000000000000011</v>
          </cell>
          <cell r="AL239">
            <v>10810.000000000005</v>
          </cell>
          <cell r="AM239">
            <v>0</v>
          </cell>
          <cell r="AN239">
            <v>0</v>
          </cell>
          <cell r="AO239">
            <v>10810.000000000005</v>
          </cell>
          <cell r="AP239">
            <v>30.000000000000028</v>
          </cell>
          <cell r="AQ239">
            <v>17700.000000000018</v>
          </cell>
          <cell r="AR239">
            <v>0</v>
          </cell>
          <cell r="AS239">
            <v>0</v>
          </cell>
          <cell r="AT239">
            <v>17700.000000000018</v>
          </cell>
          <cell r="AU239">
            <v>47.487046632124319</v>
          </cell>
          <cell r="AV239">
            <v>0</v>
          </cell>
          <cell r="AW239">
            <v>29.300518134715034</v>
          </cell>
          <cell r="AX239">
            <v>6446.1139896373079</v>
          </cell>
          <cell r="AY239">
            <v>52.538860103627044</v>
          </cell>
          <cell r="AZ239">
            <v>14185.492227979303</v>
          </cell>
          <cell r="BA239">
            <v>10.103626943005185</v>
          </cell>
          <cell r="BB239">
            <v>4243.5233160621774</v>
          </cell>
          <cell r="BC239">
            <v>0</v>
          </cell>
          <cell r="BD239">
            <v>0</v>
          </cell>
          <cell r="BE239">
            <v>3.0310880829015541</v>
          </cell>
          <cell r="BF239">
            <v>1485.2331606217615</v>
          </cell>
          <cell r="BG239">
            <v>52.538860103627044</v>
          </cell>
          <cell r="BH239">
            <v>33624.870466321307</v>
          </cell>
          <cell r="BI239">
            <v>59985.233160621858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59985.233160621858</v>
          </cell>
          <cell r="BZ239">
            <v>88495.23316062188</v>
          </cell>
          <cell r="CA239">
            <v>0</v>
          </cell>
          <cell r="CB239">
            <v>88495.23316062188</v>
          </cell>
          <cell r="CC239">
            <v>43.463855421686745</v>
          </cell>
          <cell r="CD239">
            <v>49114.156626506025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49114.156626506025</v>
          </cell>
          <cell r="CR239">
            <v>1.300000000000006</v>
          </cell>
          <cell r="CS239">
            <v>1202.5000000000057</v>
          </cell>
          <cell r="CT239">
            <v>0</v>
          </cell>
          <cell r="CU239">
            <v>0</v>
          </cell>
          <cell r="CV239">
            <v>1202.5000000000057</v>
          </cell>
          <cell r="CW239">
            <v>3.5240963855421672</v>
          </cell>
          <cell r="CX239">
            <v>1991.1144578313244</v>
          </cell>
          <cell r="CY239">
            <v>0</v>
          </cell>
          <cell r="CZ239">
            <v>0</v>
          </cell>
          <cell r="DA239">
            <v>1991.1144578313244</v>
          </cell>
          <cell r="DB239">
            <v>756632.50424495921</v>
          </cell>
          <cell r="DC239">
            <v>0</v>
          </cell>
          <cell r="DD239">
            <v>756632.50424495921</v>
          </cell>
          <cell r="DE239">
            <v>128617</v>
          </cell>
          <cell r="DF239">
            <v>0</v>
          </cell>
          <cell r="DG239">
            <v>128617</v>
          </cell>
          <cell r="DH239">
            <v>27.857142857142858</v>
          </cell>
          <cell r="DI239">
            <v>0</v>
          </cell>
          <cell r="DJ239">
            <v>0.76100000000000001</v>
          </cell>
          <cell r="DK239">
            <v>0</v>
          </cell>
          <cell r="DL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1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4488</v>
          </cell>
          <cell r="EB239">
            <v>4488</v>
          </cell>
          <cell r="EC239">
            <v>0</v>
          </cell>
          <cell r="ED239">
            <v>0</v>
          </cell>
          <cell r="EE239">
            <v>4488</v>
          </cell>
          <cell r="EF239">
            <v>4488</v>
          </cell>
          <cell r="EG239">
            <v>0</v>
          </cell>
          <cell r="EI239">
            <v>0</v>
          </cell>
          <cell r="EJ239">
            <v>0</v>
          </cell>
          <cell r="EK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133105</v>
          </cell>
          <cell r="EQ239">
            <v>0</v>
          </cell>
          <cell r="ER239">
            <v>133105</v>
          </cell>
          <cell r="ES239">
            <v>889737.50424495921</v>
          </cell>
          <cell r="ET239">
            <v>0</v>
          </cell>
          <cell r="EU239">
            <v>889737.50424495921</v>
          </cell>
          <cell r="EV239">
            <v>885249.50424495921</v>
          </cell>
          <cell r="EW239">
            <v>4539.741047410047</v>
          </cell>
          <cell r="EX239">
            <v>4265</v>
          </cell>
          <cell r="EY239">
            <v>0</v>
          </cell>
          <cell r="EZ239">
            <v>831675</v>
          </cell>
          <cell r="FA239">
            <v>0</v>
          </cell>
          <cell r="FB239">
            <v>889737.50424495921</v>
          </cell>
          <cell r="FC239">
            <v>889253.62204327947</v>
          </cell>
          <cell r="FD239">
            <v>0</v>
          </cell>
          <cell r="FE239">
            <v>889737.50424495921</v>
          </cell>
        </row>
        <row r="240">
          <cell r="A240">
            <v>2080</v>
          </cell>
          <cell r="B240">
            <v>8812080</v>
          </cell>
          <cell r="E240" t="str">
            <v>Lyons Hall School</v>
          </cell>
          <cell r="F240" t="str">
            <v>P</v>
          </cell>
          <cell r="G240" t="str">
            <v/>
          </cell>
          <cell r="H240" t="str">
            <v/>
          </cell>
          <cell r="I240" t="str">
            <v>Y</v>
          </cell>
          <cell r="K240">
            <v>2080</v>
          </cell>
          <cell r="L240">
            <v>138028</v>
          </cell>
          <cell r="O240">
            <v>7</v>
          </cell>
          <cell r="P240">
            <v>0</v>
          </cell>
          <cell r="Q240">
            <v>0</v>
          </cell>
          <cell r="S240">
            <v>89</v>
          </cell>
          <cell r="T240">
            <v>478</v>
          </cell>
          <cell r="V240">
            <v>567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567</v>
          </cell>
          <cell r="AF240">
            <v>1790642.7</v>
          </cell>
          <cell r="AG240">
            <v>0</v>
          </cell>
          <cell r="AH240">
            <v>0</v>
          </cell>
          <cell r="AI240">
            <v>0</v>
          </cell>
          <cell r="AJ240">
            <v>1790642.7</v>
          </cell>
          <cell r="AK240">
            <v>53.999999999999979</v>
          </cell>
          <cell r="AL240">
            <v>25379.999999999989</v>
          </cell>
          <cell r="AM240">
            <v>0</v>
          </cell>
          <cell r="AN240">
            <v>0</v>
          </cell>
          <cell r="AO240">
            <v>25379.999999999989</v>
          </cell>
          <cell r="AP240">
            <v>69.000000000000171</v>
          </cell>
          <cell r="AQ240">
            <v>40710.000000000102</v>
          </cell>
          <cell r="AR240">
            <v>0</v>
          </cell>
          <cell r="AS240">
            <v>0</v>
          </cell>
          <cell r="AT240">
            <v>40710.000000000102</v>
          </cell>
          <cell r="AU240">
            <v>486.85865724381603</v>
          </cell>
          <cell r="AV240">
            <v>0</v>
          </cell>
          <cell r="AW240">
            <v>36.063604240282679</v>
          </cell>
          <cell r="AX240">
            <v>7933.9929328621893</v>
          </cell>
          <cell r="AY240">
            <v>39.068904593639594</v>
          </cell>
          <cell r="AZ240">
            <v>10548.60424028269</v>
          </cell>
          <cell r="BA240">
            <v>5.0088339222614842</v>
          </cell>
          <cell r="BB240">
            <v>2103.7102473498235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20586.307420494704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20586.307420494704</v>
          </cell>
          <cell r="BZ240">
            <v>86676.307420494792</v>
          </cell>
          <cell r="CA240">
            <v>0</v>
          </cell>
          <cell r="CB240">
            <v>86676.307420494792</v>
          </cell>
          <cell r="CC240">
            <v>123.99088838268793</v>
          </cell>
          <cell r="CD240">
            <v>140109.70387243736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140109.70387243736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22.53765690376569</v>
          </cell>
          <cell r="CX240">
            <v>12733.776150627615</v>
          </cell>
          <cell r="CY240">
            <v>0</v>
          </cell>
          <cell r="CZ240">
            <v>0</v>
          </cell>
          <cell r="DA240">
            <v>12733.776150627615</v>
          </cell>
          <cell r="DB240">
            <v>2030162.4874435596</v>
          </cell>
          <cell r="DC240">
            <v>0</v>
          </cell>
          <cell r="DD240">
            <v>2030162.4874435596</v>
          </cell>
          <cell r="DE240">
            <v>128617</v>
          </cell>
          <cell r="DF240">
            <v>0</v>
          </cell>
          <cell r="DG240">
            <v>128617</v>
          </cell>
          <cell r="DH240">
            <v>81</v>
          </cell>
          <cell r="DI240">
            <v>0</v>
          </cell>
          <cell r="DJ240">
            <v>1.1819999999999999</v>
          </cell>
          <cell r="DK240">
            <v>0</v>
          </cell>
          <cell r="DL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1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11869</v>
          </cell>
          <cell r="EB240">
            <v>11869</v>
          </cell>
          <cell r="EC240">
            <v>0</v>
          </cell>
          <cell r="ED240">
            <v>0</v>
          </cell>
          <cell r="EE240">
            <v>11869</v>
          </cell>
          <cell r="EF240">
            <v>11869</v>
          </cell>
          <cell r="EG240">
            <v>0</v>
          </cell>
          <cell r="EI240">
            <v>0</v>
          </cell>
          <cell r="EJ240">
            <v>0</v>
          </cell>
          <cell r="EK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140486</v>
          </cell>
          <cell r="EQ240">
            <v>0</v>
          </cell>
          <cell r="ER240">
            <v>140486</v>
          </cell>
          <cell r="ES240">
            <v>2170648.4874435598</v>
          </cell>
          <cell r="ET240">
            <v>0</v>
          </cell>
          <cell r="EU240">
            <v>2170648.4874435598</v>
          </cell>
          <cell r="EV240">
            <v>2158779.4874435598</v>
          </cell>
          <cell r="EW240">
            <v>3807.3712300591883</v>
          </cell>
          <cell r="EX240">
            <v>4265</v>
          </cell>
          <cell r="EY240">
            <v>457.62876994081171</v>
          </cell>
          <cell r="EZ240">
            <v>2418255</v>
          </cell>
          <cell r="FA240">
            <v>259475.5125564402</v>
          </cell>
          <cell r="FB240">
            <v>2430124</v>
          </cell>
          <cell r="FC240">
            <v>2405944.2977200705</v>
          </cell>
          <cell r="FD240">
            <v>0</v>
          </cell>
          <cell r="FE240">
            <v>2430124</v>
          </cell>
        </row>
        <row r="241">
          <cell r="A241">
            <v>2135</v>
          </cell>
          <cell r="B241">
            <v>8812135</v>
          </cell>
          <cell r="E241" t="str">
            <v>Magna Carta Primary Academy</v>
          </cell>
          <cell r="F241" t="str">
            <v>P</v>
          </cell>
          <cell r="G241" t="str">
            <v/>
          </cell>
          <cell r="H241" t="str">
            <v/>
          </cell>
          <cell r="I241" t="str">
            <v>Y</v>
          </cell>
          <cell r="K241">
            <v>2135</v>
          </cell>
          <cell r="L241">
            <v>142771</v>
          </cell>
          <cell r="M241">
            <v>25</v>
          </cell>
          <cell r="O241">
            <v>7</v>
          </cell>
          <cell r="P241">
            <v>0</v>
          </cell>
          <cell r="Q241">
            <v>0</v>
          </cell>
          <cell r="S241">
            <v>43.583333333333336</v>
          </cell>
          <cell r="T241">
            <v>145</v>
          </cell>
          <cell r="V241">
            <v>188.58333333333334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188.58333333333334</v>
          </cell>
          <cell r="AF241">
            <v>595565.02500000002</v>
          </cell>
          <cell r="AG241">
            <v>0</v>
          </cell>
          <cell r="AH241">
            <v>0</v>
          </cell>
          <cell r="AI241">
            <v>0</v>
          </cell>
          <cell r="AJ241">
            <v>595565.02500000002</v>
          </cell>
          <cell r="AK241">
            <v>11.921934865900383</v>
          </cell>
          <cell r="AL241">
            <v>5603.3093869731802</v>
          </cell>
          <cell r="AM241">
            <v>0</v>
          </cell>
          <cell r="AN241">
            <v>0</v>
          </cell>
          <cell r="AO241">
            <v>5603.3093869731802</v>
          </cell>
          <cell r="AP241">
            <v>14.089559386973177</v>
          </cell>
          <cell r="AQ241">
            <v>8312.8400383141743</v>
          </cell>
          <cell r="AR241">
            <v>0</v>
          </cell>
          <cell r="AS241">
            <v>0</v>
          </cell>
          <cell r="AT241">
            <v>8312.8400383141743</v>
          </cell>
          <cell r="AU241">
            <v>186.41570881226059</v>
          </cell>
          <cell r="AV241">
            <v>0</v>
          </cell>
          <cell r="AW241">
            <v>0</v>
          </cell>
          <cell r="AX241">
            <v>0</v>
          </cell>
          <cell r="AY241">
            <v>2.1676245210727934</v>
          </cell>
          <cell r="AZ241">
            <v>585.25862068965421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585.25862068965421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585.25862068965421</v>
          </cell>
          <cell r="BZ241">
            <v>14501.408045977008</v>
          </cell>
          <cell r="CA241">
            <v>0</v>
          </cell>
          <cell r="CB241">
            <v>14501.408045977008</v>
          </cell>
          <cell r="CC241">
            <v>28.491007194244606</v>
          </cell>
          <cell r="CD241">
            <v>32194.838129496406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32194.838129496406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3.9017241379310361</v>
          </cell>
          <cell r="CX241">
            <v>2204.4741379310353</v>
          </cell>
          <cell r="CY241">
            <v>0</v>
          </cell>
          <cell r="CZ241">
            <v>0</v>
          </cell>
          <cell r="DA241">
            <v>2204.4741379310353</v>
          </cell>
          <cell r="DB241">
            <v>644465.74531340448</v>
          </cell>
          <cell r="DC241">
            <v>0</v>
          </cell>
          <cell r="DD241">
            <v>644465.74531340448</v>
          </cell>
          <cell r="DE241">
            <v>128617</v>
          </cell>
          <cell r="DF241">
            <v>0</v>
          </cell>
          <cell r="DG241">
            <v>128617</v>
          </cell>
          <cell r="DH241">
            <v>26.940476190476193</v>
          </cell>
          <cell r="DI241">
            <v>0</v>
          </cell>
          <cell r="DJ241">
            <v>0.76100000000000001</v>
          </cell>
          <cell r="DK241">
            <v>0</v>
          </cell>
          <cell r="DL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1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I241">
            <v>0</v>
          </cell>
          <cell r="EJ241">
            <v>0</v>
          </cell>
          <cell r="EK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128617</v>
          </cell>
          <cell r="EQ241">
            <v>0</v>
          </cell>
          <cell r="ER241">
            <v>128617</v>
          </cell>
          <cell r="ES241">
            <v>773082.74531340448</v>
          </cell>
          <cell r="ET241">
            <v>0</v>
          </cell>
          <cell r="EU241">
            <v>773082.74531340448</v>
          </cell>
          <cell r="EV241">
            <v>773082.74531340448</v>
          </cell>
          <cell r="EW241">
            <v>4099.4224232261831</v>
          </cell>
          <cell r="EX241">
            <v>4265</v>
          </cell>
          <cell r="EY241">
            <v>165.57757677381687</v>
          </cell>
          <cell r="EZ241">
            <v>804307.91666666674</v>
          </cell>
          <cell r="FA241">
            <v>31225.171353262267</v>
          </cell>
          <cell r="FB241">
            <v>804307.91666666674</v>
          </cell>
          <cell r="FC241">
            <v>798061.74254854931</v>
          </cell>
          <cell r="FD241">
            <v>0</v>
          </cell>
          <cell r="FE241">
            <v>804307.91666666674</v>
          </cell>
        </row>
        <row r="242">
          <cell r="A242">
            <v>2141</v>
          </cell>
          <cell r="B242">
            <v>8812141</v>
          </cell>
          <cell r="E242" t="str">
            <v>Maldon Primary School</v>
          </cell>
          <cell r="F242" t="str">
            <v>P</v>
          </cell>
          <cell r="G242" t="str">
            <v/>
          </cell>
          <cell r="H242" t="str">
            <v/>
          </cell>
          <cell r="I242" t="str">
            <v>Y</v>
          </cell>
          <cell r="K242">
            <v>2141</v>
          </cell>
          <cell r="L242">
            <v>143122</v>
          </cell>
          <cell r="O242">
            <v>7</v>
          </cell>
          <cell r="P242">
            <v>0</v>
          </cell>
          <cell r="Q242">
            <v>0</v>
          </cell>
          <cell r="S242">
            <v>31</v>
          </cell>
          <cell r="T242">
            <v>174</v>
          </cell>
          <cell r="V242">
            <v>205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205</v>
          </cell>
          <cell r="AF242">
            <v>647410.5</v>
          </cell>
          <cell r="AG242">
            <v>0</v>
          </cell>
          <cell r="AH242">
            <v>0</v>
          </cell>
          <cell r="AI242">
            <v>0</v>
          </cell>
          <cell r="AJ242">
            <v>647410.5</v>
          </cell>
          <cell r="AK242">
            <v>104.00000000000007</v>
          </cell>
          <cell r="AL242">
            <v>48880.000000000036</v>
          </cell>
          <cell r="AM242">
            <v>0</v>
          </cell>
          <cell r="AN242">
            <v>0</v>
          </cell>
          <cell r="AO242">
            <v>48880.000000000036</v>
          </cell>
          <cell r="AP242">
            <v>111.99999999999996</v>
          </cell>
          <cell r="AQ242">
            <v>66079.999999999971</v>
          </cell>
          <cell r="AR242">
            <v>0</v>
          </cell>
          <cell r="AS242">
            <v>0</v>
          </cell>
          <cell r="AT242">
            <v>66079.999999999971</v>
          </cell>
          <cell r="AU242">
            <v>60.999999999999972</v>
          </cell>
          <cell r="AV242">
            <v>0</v>
          </cell>
          <cell r="AW242">
            <v>119.00000000000004</v>
          </cell>
          <cell r="AX242">
            <v>26180.000000000011</v>
          </cell>
          <cell r="AY242">
            <v>0.99999999999999889</v>
          </cell>
          <cell r="AZ242">
            <v>269.99999999999972</v>
          </cell>
          <cell r="BA242">
            <v>14.000000000000007</v>
          </cell>
          <cell r="BB242">
            <v>5880.0000000000027</v>
          </cell>
          <cell r="BC242">
            <v>10.000000000000011</v>
          </cell>
          <cell r="BD242">
            <v>4600.0000000000045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36930.000000000022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36930.000000000022</v>
          </cell>
          <cell r="BZ242">
            <v>151890.00000000003</v>
          </cell>
          <cell r="CA242">
            <v>0</v>
          </cell>
          <cell r="CB242">
            <v>151890.00000000003</v>
          </cell>
          <cell r="CC242">
            <v>77.923976608187118</v>
          </cell>
          <cell r="CD242">
            <v>88054.093567251446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88054.093567251446</v>
          </cell>
          <cell r="CR242">
            <v>6.793137254901966</v>
          </cell>
          <cell r="CS242">
            <v>6283.6519607843184</v>
          </cell>
          <cell r="CT242">
            <v>0</v>
          </cell>
          <cell r="CU242">
            <v>0</v>
          </cell>
          <cell r="CV242">
            <v>6283.6519607843184</v>
          </cell>
          <cell r="CW242">
            <v>8.2471264367816168</v>
          </cell>
          <cell r="CX242">
            <v>4659.6264367816138</v>
          </cell>
          <cell r="CY242">
            <v>0</v>
          </cell>
          <cell r="CZ242">
            <v>0</v>
          </cell>
          <cell r="DA242">
            <v>4659.6264367816138</v>
          </cell>
          <cell r="DB242">
            <v>898297.8719648174</v>
          </cell>
          <cell r="DC242">
            <v>0</v>
          </cell>
          <cell r="DD242">
            <v>898297.8719648174</v>
          </cell>
          <cell r="DE242">
            <v>128617</v>
          </cell>
          <cell r="DF242">
            <v>0</v>
          </cell>
          <cell r="DG242">
            <v>128617</v>
          </cell>
          <cell r="DH242">
            <v>29.285714285714285</v>
          </cell>
          <cell r="DI242">
            <v>0</v>
          </cell>
          <cell r="DJ242">
            <v>1.04</v>
          </cell>
          <cell r="DK242">
            <v>0</v>
          </cell>
          <cell r="DL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1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27854.5</v>
          </cell>
          <cell r="EB242">
            <v>27854.5</v>
          </cell>
          <cell r="EC242">
            <v>0</v>
          </cell>
          <cell r="ED242">
            <v>0</v>
          </cell>
          <cell r="EE242">
            <v>27854.5</v>
          </cell>
          <cell r="EF242">
            <v>27854.5</v>
          </cell>
          <cell r="EG242">
            <v>0</v>
          </cell>
          <cell r="EI242">
            <v>0</v>
          </cell>
          <cell r="EJ242">
            <v>0</v>
          </cell>
          <cell r="EK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156471.5</v>
          </cell>
          <cell r="EQ242">
            <v>0</v>
          </cell>
          <cell r="ER242">
            <v>156471.5</v>
          </cell>
          <cell r="ES242">
            <v>1054769.3719648174</v>
          </cell>
          <cell r="ET242">
            <v>0</v>
          </cell>
          <cell r="EU242">
            <v>1054769.3719648174</v>
          </cell>
          <cell r="EV242">
            <v>1026914.8719648174</v>
          </cell>
          <cell r="EW242">
            <v>5009.3408388527678</v>
          </cell>
          <cell r="EX242">
            <v>4265</v>
          </cell>
          <cell r="EY242">
            <v>0</v>
          </cell>
          <cell r="EZ242">
            <v>874325</v>
          </cell>
          <cell r="FA242">
            <v>0</v>
          </cell>
          <cell r="FB242">
            <v>1054769.3719648174</v>
          </cell>
          <cell r="FC242">
            <v>969514.03202691441</v>
          </cell>
          <cell r="FD242">
            <v>0</v>
          </cell>
          <cell r="FE242">
            <v>1054769.3719648174</v>
          </cell>
        </row>
        <row r="243">
          <cell r="A243">
            <v>2118</v>
          </cell>
          <cell r="B243">
            <v>8812118</v>
          </cell>
          <cell r="E243" t="str">
            <v>Maltese Road Primary School</v>
          </cell>
          <cell r="F243" t="str">
            <v>P</v>
          </cell>
          <cell r="G243" t="str">
            <v/>
          </cell>
          <cell r="H243" t="str">
            <v/>
          </cell>
          <cell r="I243" t="str">
            <v>Y</v>
          </cell>
          <cell r="K243">
            <v>2118</v>
          </cell>
          <cell r="L243">
            <v>141511</v>
          </cell>
          <cell r="O243">
            <v>7</v>
          </cell>
          <cell r="P243">
            <v>0</v>
          </cell>
          <cell r="Q243">
            <v>0</v>
          </cell>
          <cell r="S243">
            <v>30</v>
          </cell>
          <cell r="T243">
            <v>177</v>
          </cell>
          <cell r="V243">
            <v>207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207</v>
          </cell>
          <cell r="AF243">
            <v>653726.69999999995</v>
          </cell>
          <cell r="AG243">
            <v>0</v>
          </cell>
          <cell r="AH243">
            <v>0</v>
          </cell>
          <cell r="AI243">
            <v>0</v>
          </cell>
          <cell r="AJ243">
            <v>653726.69999999995</v>
          </cell>
          <cell r="AK243">
            <v>22.000000000000007</v>
          </cell>
          <cell r="AL243">
            <v>10340.000000000004</v>
          </cell>
          <cell r="AM243">
            <v>0</v>
          </cell>
          <cell r="AN243">
            <v>0</v>
          </cell>
          <cell r="AO243">
            <v>10340.000000000004</v>
          </cell>
          <cell r="AP243">
            <v>31.999999999999929</v>
          </cell>
          <cell r="AQ243">
            <v>18879.999999999956</v>
          </cell>
          <cell r="AR243">
            <v>0</v>
          </cell>
          <cell r="AS243">
            <v>0</v>
          </cell>
          <cell r="AT243">
            <v>18879.999999999956</v>
          </cell>
          <cell r="AU243">
            <v>157.99999999999991</v>
          </cell>
          <cell r="AV243">
            <v>0</v>
          </cell>
          <cell r="AW243">
            <v>19.000000000000007</v>
          </cell>
          <cell r="AX243">
            <v>4180.0000000000018</v>
          </cell>
          <cell r="AY243">
            <v>1.0000000000000011</v>
          </cell>
          <cell r="AZ243">
            <v>270.00000000000028</v>
          </cell>
          <cell r="BA243">
            <v>11.999999999999996</v>
          </cell>
          <cell r="BB243">
            <v>5039.9999999999982</v>
          </cell>
          <cell r="BC243">
            <v>17</v>
          </cell>
          <cell r="BD243">
            <v>7820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17310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17310</v>
          </cell>
          <cell r="BZ243">
            <v>46529.999999999956</v>
          </cell>
          <cell r="CA243">
            <v>0</v>
          </cell>
          <cell r="CB243">
            <v>46529.999999999956</v>
          </cell>
          <cell r="CC243">
            <v>29.052631578947366</v>
          </cell>
          <cell r="CD243">
            <v>32829.473684210527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32829.473684210527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15.203389830508469</v>
          </cell>
          <cell r="CX243">
            <v>8589.9152542372849</v>
          </cell>
          <cell r="CY243">
            <v>0</v>
          </cell>
          <cell r="CZ243">
            <v>0</v>
          </cell>
          <cell r="DA243">
            <v>8589.9152542372849</v>
          </cell>
          <cell r="DB243">
            <v>741676.08893844776</v>
          </cell>
          <cell r="DC243">
            <v>0</v>
          </cell>
          <cell r="DD243">
            <v>741676.08893844776</v>
          </cell>
          <cell r="DE243">
            <v>128617</v>
          </cell>
          <cell r="DF243">
            <v>0</v>
          </cell>
          <cell r="DG243">
            <v>128617</v>
          </cell>
          <cell r="DH243">
            <v>29.571428571428573</v>
          </cell>
          <cell r="DI243">
            <v>0</v>
          </cell>
          <cell r="DJ243">
            <v>0.67300000000000004</v>
          </cell>
          <cell r="DK243">
            <v>0</v>
          </cell>
          <cell r="DL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1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5620.2</v>
          </cell>
          <cell r="EB243">
            <v>5620.2</v>
          </cell>
          <cell r="EC243">
            <v>0</v>
          </cell>
          <cell r="ED243">
            <v>0</v>
          </cell>
          <cell r="EE243">
            <v>5620.2</v>
          </cell>
          <cell r="EF243">
            <v>5620.2</v>
          </cell>
          <cell r="EG243">
            <v>0</v>
          </cell>
          <cell r="EI243">
            <v>0</v>
          </cell>
          <cell r="EJ243">
            <v>0</v>
          </cell>
          <cell r="EK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134237.20000000001</v>
          </cell>
          <cell r="EQ243">
            <v>0</v>
          </cell>
          <cell r="ER243">
            <v>134237.20000000001</v>
          </cell>
          <cell r="ES243">
            <v>875913.28893844783</v>
          </cell>
          <cell r="ET243">
            <v>0</v>
          </cell>
          <cell r="EU243">
            <v>875913.28893844783</v>
          </cell>
          <cell r="EV243">
            <v>870293.08893844776</v>
          </cell>
          <cell r="EW243">
            <v>4204.3144393161729</v>
          </cell>
          <cell r="EX243">
            <v>4265</v>
          </cell>
          <cell r="EY243">
            <v>60.685560683827134</v>
          </cell>
          <cell r="EZ243">
            <v>882855</v>
          </cell>
          <cell r="FA243">
            <v>12561.911061552237</v>
          </cell>
          <cell r="FB243">
            <v>888475.20000000007</v>
          </cell>
          <cell r="FC243">
            <v>889762.89804814267</v>
          </cell>
          <cell r="FD243">
            <v>1287.6980481425999</v>
          </cell>
          <cell r="FE243">
            <v>889762.89804814267</v>
          </cell>
        </row>
        <row r="244">
          <cell r="A244">
            <v>2750</v>
          </cell>
          <cell r="B244">
            <v>8812750</v>
          </cell>
          <cell r="C244">
            <v>3350</v>
          </cell>
          <cell r="D244" t="str">
            <v>RB053350</v>
          </cell>
          <cell r="E244" t="str">
            <v>Manuden Primary School</v>
          </cell>
          <cell r="F244" t="str">
            <v>P</v>
          </cell>
          <cell r="G244" t="str">
            <v>Y</v>
          </cell>
          <cell r="H244">
            <v>10041501</v>
          </cell>
          <cell r="I244" t="str">
            <v/>
          </cell>
          <cell r="K244">
            <v>2750</v>
          </cell>
          <cell r="L244">
            <v>114979</v>
          </cell>
          <cell r="O244">
            <v>7</v>
          </cell>
          <cell r="P244">
            <v>0</v>
          </cell>
          <cell r="Q244">
            <v>0</v>
          </cell>
          <cell r="S244">
            <v>13</v>
          </cell>
          <cell r="T244">
            <v>70</v>
          </cell>
          <cell r="V244">
            <v>83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83</v>
          </cell>
          <cell r="AF244">
            <v>262122.3</v>
          </cell>
          <cell r="AG244">
            <v>0</v>
          </cell>
          <cell r="AH244">
            <v>0</v>
          </cell>
          <cell r="AI244">
            <v>0</v>
          </cell>
          <cell r="AJ244">
            <v>262122.3</v>
          </cell>
          <cell r="AK244">
            <v>4.0000000000000044</v>
          </cell>
          <cell r="AL244">
            <v>1880.000000000002</v>
          </cell>
          <cell r="AM244">
            <v>0</v>
          </cell>
          <cell r="AN244">
            <v>0</v>
          </cell>
          <cell r="AO244">
            <v>1880.000000000002</v>
          </cell>
          <cell r="AP244">
            <v>5.0000000000000009</v>
          </cell>
          <cell r="AQ244">
            <v>2950.0000000000005</v>
          </cell>
          <cell r="AR244">
            <v>0</v>
          </cell>
          <cell r="AS244">
            <v>0</v>
          </cell>
          <cell r="AT244">
            <v>2950.0000000000005</v>
          </cell>
          <cell r="AU244">
            <v>83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4830.0000000000027</v>
          </cell>
          <cell r="CA244">
            <v>0</v>
          </cell>
          <cell r="CB244">
            <v>4830.0000000000027</v>
          </cell>
          <cell r="CC244">
            <v>12.680555555555557</v>
          </cell>
          <cell r="CD244">
            <v>14329.027777777779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14329.027777777779</v>
          </cell>
          <cell r="CR244">
            <v>2.0200000000000031</v>
          </cell>
          <cell r="CS244">
            <v>1868.500000000003</v>
          </cell>
          <cell r="CT244">
            <v>0</v>
          </cell>
          <cell r="CU244">
            <v>0</v>
          </cell>
          <cell r="CV244">
            <v>1868.500000000003</v>
          </cell>
          <cell r="CW244">
            <v>1.1857142857142868</v>
          </cell>
          <cell r="CX244">
            <v>669.92857142857201</v>
          </cell>
          <cell r="CY244">
            <v>0</v>
          </cell>
          <cell r="CZ244">
            <v>0</v>
          </cell>
          <cell r="DA244">
            <v>669.92857142857201</v>
          </cell>
          <cell r="DB244">
            <v>283819.75634920632</v>
          </cell>
          <cell r="DC244">
            <v>0</v>
          </cell>
          <cell r="DD244">
            <v>283819.75634920632</v>
          </cell>
          <cell r="DE244">
            <v>128617</v>
          </cell>
          <cell r="DF244">
            <v>0</v>
          </cell>
          <cell r="DG244">
            <v>128617</v>
          </cell>
          <cell r="DH244">
            <v>11.857142857142858</v>
          </cell>
          <cell r="DI244">
            <v>0.89185580774365814</v>
          </cell>
          <cell r="DJ244">
            <v>2.1720000000000002</v>
          </cell>
          <cell r="DK244">
            <v>0</v>
          </cell>
          <cell r="DL244">
            <v>1</v>
          </cell>
          <cell r="DO244">
            <v>49052.069425901194</v>
          </cell>
          <cell r="DP244">
            <v>0</v>
          </cell>
          <cell r="DQ244">
            <v>49052.069425901194</v>
          </cell>
          <cell r="DR244">
            <v>1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10728.5</v>
          </cell>
          <cell r="EB244">
            <v>10900.5</v>
          </cell>
          <cell r="EC244">
            <v>0</v>
          </cell>
          <cell r="ED244">
            <v>0</v>
          </cell>
          <cell r="EE244">
            <v>10900.5</v>
          </cell>
          <cell r="EF244">
            <v>10900.5</v>
          </cell>
          <cell r="EG244">
            <v>0</v>
          </cell>
          <cell r="EI244">
            <v>0</v>
          </cell>
          <cell r="EJ244">
            <v>0</v>
          </cell>
          <cell r="EK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188569.56942590119</v>
          </cell>
          <cell r="EQ244">
            <v>0</v>
          </cell>
          <cell r="ER244">
            <v>188569.56942590119</v>
          </cell>
          <cell r="ES244">
            <v>472389.32577510749</v>
          </cell>
          <cell r="ET244">
            <v>0</v>
          </cell>
          <cell r="EU244">
            <v>472389.32577510749</v>
          </cell>
          <cell r="EV244">
            <v>461488.82577510749</v>
          </cell>
          <cell r="EW244">
            <v>5560.1063346398496</v>
          </cell>
          <cell r="EX244">
            <v>4265</v>
          </cell>
          <cell r="EY244">
            <v>0</v>
          </cell>
          <cell r="EZ244">
            <v>353995</v>
          </cell>
          <cell r="FA244">
            <v>0</v>
          </cell>
          <cell r="FB244">
            <v>472389.32577510749</v>
          </cell>
          <cell r="FC244">
            <v>446053.750110408</v>
          </cell>
          <cell r="FD244">
            <v>0</v>
          </cell>
          <cell r="FE244">
            <v>472389.32577510749</v>
          </cell>
        </row>
        <row r="245">
          <cell r="A245">
            <v>2157</v>
          </cell>
          <cell r="B245">
            <v>8812157</v>
          </cell>
          <cell r="E245" t="str">
            <v>Maple Grove Primary School</v>
          </cell>
          <cell r="F245" t="str">
            <v>P</v>
          </cell>
          <cell r="G245" t="str">
            <v/>
          </cell>
          <cell r="H245" t="str">
            <v/>
          </cell>
          <cell r="I245" t="str">
            <v>Y</v>
          </cell>
          <cell r="K245">
            <v>2157</v>
          </cell>
          <cell r="L245">
            <v>144349</v>
          </cell>
          <cell r="O245">
            <v>7</v>
          </cell>
          <cell r="P245">
            <v>0</v>
          </cell>
          <cell r="Q245">
            <v>0</v>
          </cell>
          <cell r="S245">
            <v>33</v>
          </cell>
          <cell r="T245">
            <v>257</v>
          </cell>
          <cell r="V245">
            <v>290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290</v>
          </cell>
          <cell r="AF245">
            <v>915849</v>
          </cell>
          <cell r="AG245">
            <v>0</v>
          </cell>
          <cell r="AH245">
            <v>0</v>
          </cell>
          <cell r="AI245">
            <v>0</v>
          </cell>
          <cell r="AJ245">
            <v>915849</v>
          </cell>
          <cell r="AK245">
            <v>105.9999999999999</v>
          </cell>
          <cell r="AL245">
            <v>49819.999999999956</v>
          </cell>
          <cell r="AM245">
            <v>0</v>
          </cell>
          <cell r="AN245">
            <v>0</v>
          </cell>
          <cell r="AO245">
            <v>49819.999999999956</v>
          </cell>
          <cell r="AP245">
            <v>117.00000000000001</v>
          </cell>
          <cell r="AQ245">
            <v>69030.000000000015</v>
          </cell>
          <cell r="AR245">
            <v>0</v>
          </cell>
          <cell r="AS245">
            <v>0</v>
          </cell>
          <cell r="AT245">
            <v>69030.000000000015</v>
          </cell>
          <cell r="AU245">
            <v>19.999999999999996</v>
          </cell>
          <cell r="AV245">
            <v>0</v>
          </cell>
          <cell r="AW245">
            <v>40.000000000000114</v>
          </cell>
          <cell r="AX245">
            <v>8800.0000000000255</v>
          </cell>
          <cell r="AY245">
            <v>65.000000000000071</v>
          </cell>
          <cell r="AZ245">
            <v>17550.000000000018</v>
          </cell>
          <cell r="BA245">
            <v>34.00000000000005</v>
          </cell>
          <cell r="BB245">
            <v>14280.00000000002</v>
          </cell>
          <cell r="BC245">
            <v>43.999999999999865</v>
          </cell>
          <cell r="BD245">
            <v>20239.999999999938</v>
          </cell>
          <cell r="BE245">
            <v>81.999999999999957</v>
          </cell>
          <cell r="BF245">
            <v>40179.999999999978</v>
          </cell>
          <cell r="BG245">
            <v>4.999999999999992</v>
          </cell>
          <cell r="BH245">
            <v>3199.999999999995</v>
          </cell>
          <cell r="BI245">
            <v>104249.99999999997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104249.99999999997</v>
          </cell>
          <cell r="BZ245">
            <v>223099.99999999994</v>
          </cell>
          <cell r="CA245">
            <v>0</v>
          </cell>
          <cell r="CB245">
            <v>223099.99999999994</v>
          </cell>
          <cell r="CC245">
            <v>75</v>
          </cell>
          <cell r="CD245">
            <v>84750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84750</v>
          </cell>
          <cell r="CR245">
            <v>33.599999999999937</v>
          </cell>
          <cell r="CS245">
            <v>31079.999999999942</v>
          </cell>
          <cell r="CT245">
            <v>0</v>
          </cell>
          <cell r="CU245">
            <v>0</v>
          </cell>
          <cell r="CV245">
            <v>31079.999999999942</v>
          </cell>
          <cell r="CW245">
            <v>51.906614785992211</v>
          </cell>
          <cell r="CX245">
            <v>29327.237354085599</v>
          </cell>
          <cell r="CY245">
            <v>0</v>
          </cell>
          <cell r="CZ245">
            <v>0</v>
          </cell>
          <cell r="DA245">
            <v>29327.237354085599</v>
          </cell>
          <cell r="DB245">
            <v>1284106.2373540855</v>
          </cell>
          <cell r="DC245">
            <v>0</v>
          </cell>
          <cell r="DD245">
            <v>1284106.2373540855</v>
          </cell>
          <cell r="DE245">
            <v>128617</v>
          </cell>
          <cell r="DF245">
            <v>0</v>
          </cell>
          <cell r="DG245">
            <v>128617</v>
          </cell>
          <cell r="DH245">
            <v>41.428571428571431</v>
          </cell>
          <cell r="DI245">
            <v>0</v>
          </cell>
          <cell r="DJ245">
            <v>0.91400000000000003</v>
          </cell>
          <cell r="DK245">
            <v>0</v>
          </cell>
          <cell r="DL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1.0156360164</v>
          </cell>
          <cell r="DS245">
            <v>22089.363707929584</v>
          </cell>
          <cell r="DT245">
            <v>0</v>
          </cell>
          <cell r="DU245">
            <v>22089.363707929584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31760.15</v>
          </cell>
          <cell r="EB245">
            <v>31760.15</v>
          </cell>
          <cell r="EC245">
            <v>0</v>
          </cell>
          <cell r="ED245">
            <v>0</v>
          </cell>
          <cell r="EE245">
            <v>31760.15</v>
          </cell>
          <cell r="EF245">
            <v>31760.15</v>
          </cell>
          <cell r="EG245">
            <v>0</v>
          </cell>
          <cell r="EI245">
            <v>0</v>
          </cell>
          <cell r="EJ245">
            <v>0</v>
          </cell>
          <cell r="EK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182466.51370792958</v>
          </cell>
          <cell r="EQ245">
            <v>0</v>
          </cell>
          <cell r="ER245">
            <v>182466.51370792958</v>
          </cell>
          <cell r="ES245">
            <v>1466572.7510620151</v>
          </cell>
          <cell r="ET245">
            <v>0</v>
          </cell>
          <cell r="EU245">
            <v>1466572.7510620151</v>
          </cell>
          <cell r="EV245">
            <v>1434812.6010620152</v>
          </cell>
          <cell r="EW245">
            <v>4947.6296588345349</v>
          </cell>
          <cell r="EX245">
            <v>4265</v>
          </cell>
          <cell r="EY245">
            <v>0</v>
          </cell>
          <cell r="EZ245">
            <v>1236850</v>
          </cell>
          <cell r="FA245">
            <v>0</v>
          </cell>
          <cell r="FB245">
            <v>1466572.7510620151</v>
          </cell>
          <cell r="FC245">
            <v>1388976.0775489723</v>
          </cell>
          <cell r="FD245">
            <v>0</v>
          </cell>
          <cell r="FE245">
            <v>1466572.7510620151</v>
          </cell>
        </row>
        <row r="246">
          <cell r="A246">
            <v>3220</v>
          </cell>
          <cell r="B246">
            <v>8813220</v>
          </cell>
          <cell r="E246" t="str">
            <v>Margaretting Church of England Voluntary Controlled Primary School</v>
          </cell>
          <cell r="F246" t="str">
            <v>P</v>
          </cell>
          <cell r="G246" t="str">
            <v/>
          </cell>
          <cell r="H246" t="str">
            <v/>
          </cell>
          <cell r="I246" t="str">
            <v>Y</v>
          </cell>
          <cell r="K246">
            <v>3220</v>
          </cell>
          <cell r="L246">
            <v>146242</v>
          </cell>
          <cell r="M246">
            <v>2</v>
          </cell>
          <cell r="O246">
            <v>7</v>
          </cell>
          <cell r="P246">
            <v>0</v>
          </cell>
          <cell r="Q246">
            <v>0</v>
          </cell>
          <cell r="S246">
            <v>9.1666666666666661</v>
          </cell>
          <cell r="T246">
            <v>68</v>
          </cell>
          <cell r="V246">
            <v>77.166666666666671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77.166666666666671</v>
          </cell>
          <cell r="AF246">
            <v>243700.05000000002</v>
          </cell>
          <cell r="AG246">
            <v>0</v>
          </cell>
          <cell r="AH246">
            <v>0</v>
          </cell>
          <cell r="AI246">
            <v>0</v>
          </cell>
          <cell r="AJ246">
            <v>243700.05000000002</v>
          </cell>
          <cell r="AK246">
            <v>15.23026315789477</v>
          </cell>
          <cell r="AL246">
            <v>7158.2236842105422</v>
          </cell>
          <cell r="AM246">
            <v>0</v>
          </cell>
          <cell r="AN246">
            <v>0</v>
          </cell>
          <cell r="AO246">
            <v>7158.2236842105422</v>
          </cell>
          <cell r="AP246">
            <v>17.26096491228072</v>
          </cell>
          <cell r="AQ246">
            <v>10183.969298245625</v>
          </cell>
          <cell r="AR246">
            <v>0</v>
          </cell>
          <cell r="AS246">
            <v>0</v>
          </cell>
          <cell r="AT246">
            <v>10183.969298245625</v>
          </cell>
          <cell r="AU246">
            <v>67.01315789473685</v>
          </cell>
          <cell r="AV246">
            <v>0</v>
          </cell>
          <cell r="AW246">
            <v>5.07675438596491</v>
          </cell>
          <cell r="AX246">
            <v>1116.8859649122803</v>
          </cell>
          <cell r="AY246">
            <v>3.0460526315789465</v>
          </cell>
          <cell r="AZ246">
            <v>822.4342105263155</v>
          </cell>
          <cell r="BA246">
            <v>0</v>
          </cell>
          <cell r="BB246">
            <v>0</v>
          </cell>
          <cell r="BC246">
            <v>2.030701754385964</v>
          </cell>
          <cell r="BD246">
            <v>934.12280701754344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2873.4429824561394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2873.4429824561394</v>
          </cell>
          <cell r="BZ246">
            <v>20215.635964912304</v>
          </cell>
          <cell r="CA246">
            <v>0</v>
          </cell>
          <cell r="CB246">
            <v>20215.635964912304</v>
          </cell>
          <cell r="CC246">
            <v>23.29559748427673</v>
          </cell>
          <cell r="CD246">
            <v>26324.025157232703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26324.025157232703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4.5392156862745097</v>
          </cell>
          <cell r="CX246">
            <v>2564.6568627450979</v>
          </cell>
          <cell r="CY246">
            <v>0</v>
          </cell>
          <cell r="CZ246">
            <v>0</v>
          </cell>
          <cell r="DA246">
            <v>2564.6568627450979</v>
          </cell>
          <cell r="DB246">
            <v>292804.36798489012</v>
          </cell>
          <cell r="DC246">
            <v>0</v>
          </cell>
          <cell r="DD246">
            <v>292804.36798489012</v>
          </cell>
          <cell r="DE246">
            <v>128617</v>
          </cell>
          <cell r="DF246">
            <v>0</v>
          </cell>
          <cell r="DG246">
            <v>128617</v>
          </cell>
          <cell r="DH246">
            <v>11.023809523809524</v>
          </cell>
          <cell r="DI246">
            <v>0.96973742768135285</v>
          </cell>
          <cell r="DJ246">
            <v>2.4140000000000001</v>
          </cell>
          <cell r="DK246">
            <v>0</v>
          </cell>
          <cell r="DL246">
            <v>1</v>
          </cell>
          <cell r="DO246">
            <v>53335.558522474406</v>
          </cell>
          <cell r="DP246">
            <v>0</v>
          </cell>
          <cell r="DQ246">
            <v>53335.558522474406</v>
          </cell>
          <cell r="DR246">
            <v>1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4198.75</v>
          </cell>
          <cell r="EB246">
            <v>4198.75</v>
          </cell>
          <cell r="EC246">
            <v>0</v>
          </cell>
          <cell r="ED246">
            <v>0</v>
          </cell>
          <cell r="EE246">
            <v>4198.75</v>
          </cell>
          <cell r="EF246">
            <v>4198.75</v>
          </cell>
          <cell r="EG246">
            <v>0</v>
          </cell>
          <cell r="EI246">
            <v>0</v>
          </cell>
          <cell r="EJ246">
            <v>0</v>
          </cell>
          <cell r="EK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186151.3085224744</v>
          </cell>
          <cell r="EQ246">
            <v>0</v>
          </cell>
          <cell r="ER246">
            <v>186151.3085224744</v>
          </cell>
          <cell r="ES246">
            <v>478955.67650736449</v>
          </cell>
          <cell r="ET246">
            <v>0</v>
          </cell>
          <cell r="EU246">
            <v>478955.67650736449</v>
          </cell>
          <cell r="EV246">
            <v>474756.92650736455</v>
          </cell>
          <cell r="EW246">
            <v>6152.3575789291299</v>
          </cell>
          <cell r="EX246">
            <v>4265</v>
          </cell>
          <cell r="EY246">
            <v>0</v>
          </cell>
          <cell r="EZ246">
            <v>329115.83333333337</v>
          </cell>
          <cell r="FA246">
            <v>0</v>
          </cell>
          <cell r="FB246">
            <v>478955.67650736449</v>
          </cell>
          <cell r="FC246">
            <v>440921.9669875392</v>
          </cell>
          <cell r="FD246">
            <v>0</v>
          </cell>
          <cell r="FE246">
            <v>478955.67650736449</v>
          </cell>
        </row>
        <row r="247">
          <cell r="A247">
            <v>3239</v>
          </cell>
          <cell r="B247">
            <v>8813239</v>
          </cell>
          <cell r="C247">
            <v>3370</v>
          </cell>
          <cell r="D247" t="str">
            <v>RB053370</v>
          </cell>
          <cell r="E247" t="str">
            <v>Matching Green Church of England Voluntary Controlled Primary School</v>
          </cell>
          <cell r="F247" t="str">
            <v>P</v>
          </cell>
          <cell r="G247" t="str">
            <v>Y</v>
          </cell>
          <cell r="H247">
            <v>10018502</v>
          </cell>
          <cell r="I247" t="str">
            <v/>
          </cell>
          <cell r="K247">
            <v>3239</v>
          </cell>
          <cell r="L247">
            <v>115126</v>
          </cell>
          <cell r="O247">
            <v>7</v>
          </cell>
          <cell r="P247">
            <v>0</v>
          </cell>
          <cell r="Q247">
            <v>0</v>
          </cell>
          <cell r="S247">
            <v>9</v>
          </cell>
          <cell r="T247">
            <v>77</v>
          </cell>
          <cell r="V247">
            <v>86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86</v>
          </cell>
          <cell r="AF247">
            <v>271596.59999999998</v>
          </cell>
          <cell r="AG247">
            <v>0</v>
          </cell>
          <cell r="AH247">
            <v>0</v>
          </cell>
          <cell r="AI247">
            <v>0</v>
          </cell>
          <cell r="AJ247">
            <v>271596.59999999998</v>
          </cell>
          <cell r="AK247">
            <v>5.9999999999999991</v>
          </cell>
          <cell r="AL247">
            <v>2819.9999999999995</v>
          </cell>
          <cell r="AM247">
            <v>0</v>
          </cell>
          <cell r="AN247">
            <v>0</v>
          </cell>
          <cell r="AO247">
            <v>2819.9999999999995</v>
          </cell>
          <cell r="AP247">
            <v>5.9999999999999991</v>
          </cell>
          <cell r="AQ247">
            <v>3539.9999999999995</v>
          </cell>
          <cell r="AR247">
            <v>0</v>
          </cell>
          <cell r="AS247">
            <v>0</v>
          </cell>
          <cell r="AT247">
            <v>3539.9999999999995</v>
          </cell>
          <cell r="AU247">
            <v>79.000000000000028</v>
          </cell>
          <cell r="AV247">
            <v>0</v>
          </cell>
          <cell r="AW247">
            <v>6.9999999999999991</v>
          </cell>
          <cell r="AX247">
            <v>1539.9999999999998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1539.9999999999998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1539.9999999999998</v>
          </cell>
          <cell r="BZ247">
            <v>7899.9999999999991</v>
          </cell>
          <cell r="CA247">
            <v>0</v>
          </cell>
          <cell r="CB247">
            <v>7899.9999999999991</v>
          </cell>
          <cell r="CC247">
            <v>25.294117647058826</v>
          </cell>
          <cell r="CD247">
            <v>28582.352941176472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28582.352941176472</v>
          </cell>
          <cell r="CR247">
            <v>2.8400000000000016</v>
          </cell>
          <cell r="CS247">
            <v>2627.0000000000014</v>
          </cell>
          <cell r="CT247">
            <v>0</v>
          </cell>
          <cell r="CU247">
            <v>0</v>
          </cell>
          <cell r="CV247">
            <v>2627.0000000000014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310705.95294117642</v>
          </cell>
          <cell r="DC247">
            <v>0</v>
          </cell>
          <cell r="DD247">
            <v>310705.95294117642</v>
          </cell>
          <cell r="DE247">
            <v>128617</v>
          </cell>
          <cell r="DF247">
            <v>0</v>
          </cell>
          <cell r="DG247">
            <v>128617</v>
          </cell>
          <cell r="DH247">
            <v>12.285714285714286</v>
          </cell>
          <cell r="DI247">
            <v>0.85180240320427225</v>
          </cell>
          <cell r="DJ247">
            <v>2.589</v>
          </cell>
          <cell r="DK247">
            <v>0</v>
          </cell>
          <cell r="DL247">
            <v>1</v>
          </cell>
          <cell r="DO247">
            <v>46849.132176234976</v>
          </cell>
          <cell r="DP247">
            <v>0</v>
          </cell>
          <cell r="DQ247">
            <v>46849.132176234976</v>
          </cell>
          <cell r="DR247">
            <v>1.0156360164</v>
          </cell>
          <cell r="DS247">
            <v>7601.7946961180442</v>
          </cell>
          <cell r="DT247">
            <v>0</v>
          </cell>
          <cell r="DU247">
            <v>7601.7946961180442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9320</v>
          </cell>
          <cell r="EB247">
            <v>9320</v>
          </cell>
          <cell r="EC247">
            <v>660</v>
          </cell>
          <cell r="ED247">
            <v>0</v>
          </cell>
          <cell r="EE247">
            <v>9980</v>
          </cell>
          <cell r="EF247">
            <v>9980</v>
          </cell>
          <cell r="EG247">
            <v>0</v>
          </cell>
          <cell r="EI247">
            <v>0</v>
          </cell>
          <cell r="EJ247">
            <v>0</v>
          </cell>
          <cell r="EK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193047.92687235301</v>
          </cell>
          <cell r="EQ247">
            <v>0</v>
          </cell>
          <cell r="ER247">
            <v>193047.92687235301</v>
          </cell>
          <cell r="ES247">
            <v>503753.87981352943</v>
          </cell>
          <cell r="ET247">
            <v>0</v>
          </cell>
          <cell r="EU247">
            <v>503753.87981352943</v>
          </cell>
          <cell r="EV247">
            <v>493773.87981352943</v>
          </cell>
          <cell r="EW247">
            <v>5741.556742017784</v>
          </cell>
          <cell r="EX247">
            <v>4265</v>
          </cell>
          <cell r="EY247">
            <v>0</v>
          </cell>
          <cell r="EZ247">
            <v>366790</v>
          </cell>
          <cell r="FA247">
            <v>0</v>
          </cell>
          <cell r="FB247">
            <v>503753.87981352943</v>
          </cell>
          <cell r="FC247">
            <v>464804.70746128302</v>
          </cell>
          <cell r="FD247">
            <v>0</v>
          </cell>
          <cell r="FE247">
            <v>503753.87981352943</v>
          </cell>
        </row>
        <row r="248">
          <cell r="A248">
            <v>2059</v>
          </cell>
          <cell r="B248">
            <v>8812059</v>
          </cell>
          <cell r="C248">
            <v>2856</v>
          </cell>
          <cell r="D248" t="str">
            <v>RB052856</v>
          </cell>
          <cell r="E248" t="str">
            <v>The Mayflower Primary School</v>
          </cell>
          <cell r="F248" t="str">
            <v>P</v>
          </cell>
          <cell r="G248" t="str">
            <v>Y</v>
          </cell>
          <cell r="H248">
            <v>10022490</v>
          </cell>
          <cell r="I248" t="str">
            <v/>
          </cell>
          <cell r="K248">
            <v>2059</v>
          </cell>
          <cell r="L248">
            <v>114747</v>
          </cell>
          <cell r="M248">
            <v>10</v>
          </cell>
          <cell r="O248">
            <v>7</v>
          </cell>
          <cell r="P248">
            <v>0</v>
          </cell>
          <cell r="Q248">
            <v>0</v>
          </cell>
          <cell r="S248">
            <v>43.833333333333336</v>
          </cell>
          <cell r="T248">
            <v>295</v>
          </cell>
          <cell r="V248">
            <v>338.83333333333331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338.83333333333331</v>
          </cell>
          <cell r="AF248">
            <v>1070069.5499999998</v>
          </cell>
          <cell r="AG248">
            <v>0</v>
          </cell>
          <cell r="AH248">
            <v>0</v>
          </cell>
          <cell r="AI248">
            <v>0</v>
          </cell>
          <cell r="AJ248">
            <v>1070069.5499999998</v>
          </cell>
          <cell r="AK248">
            <v>138.38238238238222</v>
          </cell>
          <cell r="AL248">
            <v>65039.719719719644</v>
          </cell>
          <cell r="AM248">
            <v>0</v>
          </cell>
          <cell r="AN248">
            <v>0</v>
          </cell>
          <cell r="AO248">
            <v>65039.719719719644</v>
          </cell>
          <cell r="AP248">
            <v>151.61011011010996</v>
          </cell>
          <cell r="AQ248">
            <v>89449.964964964878</v>
          </cell>
          <cell r="AR248">
            <v>0</v>
          </cell>
          <cell r="AS248">
            <v>0</v>
          </cell>
          <cell r="AT248">
            <v>89449.964964964878</v>
          </cell>
          <cell r="AU248">
            <v>62.068568568568502</v>
          </cell>
          <cell r="AV248">
            <v>0</v>
          </cell>
          <cell r="AW248">
            <v>5.0875875875875822</v>
          </cell>
          <cell r="AX248">
            <v>1119.2692692692681</v>
          </cell>
          <cell r="AY248">
            <v>0</v>
          </cell>
          <cell r="AZ248">
            <v>0</v>
          </cell>
          <cell r="BA248">
            <v>101.75175175175166</v>
          </cell>
          <cell r="BB248">
            <v>42735.735735735696</v>
          </cell>
          <cell r="BC248">
            <v>17.297797797797813</v>
          </cell>
          <cell r="BD248">
            <v>7956.9869869869935</v>
          </cell>
          <cell r="BE248">
            <v>152.62762762762748</v>
          </cell>
          <cell r="BF248">
            <v>74787.537537537457</v>
          </cell>
          <cell r="BG248">
            <v>0</v>
          </cell>
          <cell r="BH248">
            <v>0</v>
          </cell>
          <cell r="BI248">
            <v>126599.52952952942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126599.52952952942</v>
          </cell>
          <cell r="BZ248">
            <v>281089.21421421395</v>
          </cell>
          <cell r="CA248">
            <v>0</v>
          </cell>
          <cell r="CB248">
            <v>281089.21421421395</v>
          </cell>
          <cell r="CC248">
            <v>101.40267639902676</v>
          </cell>
          <cell r="CD248">
            <v>114585.02433090024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114585.02433090024</v>
          </cell>
          <cell r="CR248">
            <v>6.1254554554554623</v>
          </cell>
          <cell r="CS248">
            <v>5666.0462962963029</v>
          </cell>
          <cell r="CT248">
            <v>0</v>
          </cell>
          <cell r="CU248">
            <v>0</v>
          </cell>
          <cell r="CV248">
            <v>5666.0462962963029</v>
          </cell>
          <cell r="CW248">
            <v>19.525988700564969</v>
          </cell>
          <cell r="CX248">
            <v>11032.183615819207</v>
          </cell>
          <cell r="CY248">
            <v>0</v>
          </cell>
          <cell r="CZ248">
            <v>0</v>
          </cell>
          <cell r="DA248">
            <v>11032.183615819207</v>
          </cell>
          <cell r="DB248">
            <v>1482442.0184572297</v>
          </cell>
          <cell r="DC248">
            <v>0</v>
          </cell>
          <cell r="DD248">
            <v>1482442.0184572297</v>
          </cell>
          <cell r="DE248">
            <v>128617</v>
          </cell>
          <cell r="DF248">
            <v>0</v>
          </cell>
          <cell r="DG248">
            <v>128617</v>
          </cell>
          <cell r="DH248">
            <v>48.404761904761905</v>
          </cell>
          <cell r="DI248">
            <v>0</v>
          </cell>
          <cell r="DJ248">
            <v>0.58599999999999997</v>
          </cell>
          <cell r="DK248">
            <v>0</v>
          </cell>
          <cell r="DL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1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29634.44</v>
          </cell>
          <cell r="EB248">
            <v>31268</v>
          </cell>
          <cell r="EC248">
            <v>0</v>
          </cell>
          <cell r="ED248">
            <v>0</v>
          </cell>
          <cell r="EE248">
            <v>31268</v>
          </cell>
          <cell r="EF248">
            <v>31268</v>
          </cell>
          <cell r="EG248">
            <v>0</v>
          </cell>
          <cell r="EI248">
            <v>0</v>
          </cell>
          <cell r="EJ248">
            <v>0</v>
          </cell>
          <cell r="EK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159885</v>
          </cell>
          <cell r="EQ248">
            <v>0</v>
          </cell>
          <cell r="ER248">
            <v>159885</v>
          </cell>
          <cell r="ES248">
            <v>1642327.0184572297</v>
          </cell>
          <cell r="ET248">
            <v>0</v>
          </cell>
          <cell r="EU248">
            <v>1642327.0184572297</v>
          </cell>
          <cell r="EV248">
            <v>1611059.0184572297</v>
          </cell>
          <cell r="EW248">
            <v>4754.7241075963493</v>
          </cell>
          <cell r="EX248">
            <v>4265</v>
          </cell>
          <cell r="EY248">
            <v>0</v>
          </cell>
          <cell r="EZ248">
            <v>1445124.1666666665</v>
          </cell>
          <cell r="FA248">
            <v>0</v>
          </cell>
          <cell r="FB248">
            <v>1642327.0184572297</v>
          </cell>
          <cell r="FC248">
            <v>1551773.7826622988</v>
          </cell>
          <cell r="FD248">
            <v>0</v>
          </cell>
          <cell r="FE248">
            <v>1642327.0184572297</v>
          </cell>
        </row>
        <row r="249">
          <cell r="A249">
            <v>2994</v>
          </cell>
          <cell r="B249">
            <v>8812994</v>
          </cell>
          <cell r="E249" t="str">
            <v>Maylandsea Primary School</v>
          </cell>
          <cell r="F249" t="str">
            <v>P</v>
          </cell>
          <cell r="G249" t="str">
            <v/>
          </cell>
          <cell r="H249" t="str">
            <v/>
          </cell>
          <cell r="I249" t="str">
            <v>Y</v>
          </cell>
          <cell r="K249">
            <v>2994</v>
          </cell>
          <cell r="L249">
            <v>142254</v>
          </cell>
          <cell r="O249">
            <v>7</v>
          </cell>
          <cell r="P249">
            <v>0</v>
          </cell>
          <cell r="Q249">
            <v>0</v>
          </cell>
          <cell r="S249">
            <v>30</v>
          </cell>
          <cell r="T249">
            <v>228</v>
          </cell>
          <cell r="V249">
            <v>258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258</v>
          </cell>
          <cell r="AF249">
            <v>814789.79999999993</v>
          </cell>
          <cell r="AG249">
            <v>0</v>
          </cell>
          <cell r="AH249">
            <v>0</v>
          </cell>
          <cell r="AI249">
            <v>0</v>
          </cell>
          <cell r="AJ249">
            <v>814789.79999999993</v>
          </cell>
          <cell r="AK249">
            <v>14.999999999999993</v>
          </cell>
          <cell r="AL249">
            <v>7049.9999999999964</v>
          </cell>
          <cell r="AM249">
            <v>0</v>
          </cell>
          <cell r="AN249">
            <v>0</v>
          </cell>
          <cell r="AO249">
            <v>7049.9999999999964</v>
          </cell>
          <cell r="AP249">
            <v>20.999999999999996</v>
          </cell>
          <cell r="AQ249">
            <v>12389.999999999998</v>
          </cell>
          <cell r="AR249">
            <v>0</v>
          </cell>
          <cell r="AS249">
            <v>0</v>
          </cell>
          <cell r="AT249">
            <v>12389.999999999998</v>
          </cell>
          <cell r="AU249">
            <v>241.00000000000003</v>
          </cell>
          <cell r="AV249">
            <v>0</v>
          </cell>
          <cell r="AW249">
            <v>14.000000000000009</v>
          </cell>
          <cell r="AX249">
            <v>3080.0000000000018</v>
          </cell>
          <cell r="AY249">
            <v>3.0000000000000036</v>
          </cell>
          <cell r="AZ249">
            <v>810.00000000000091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3890.0000000000027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3890.0000000000027</v>
          </cell>
          <cell r="BZ249">
            <v>23329.999999999996</v>
          </cell>
          <cell r="CA249">
            <v>0</v>
          </cell>
          <cell r="CB249">
            <v>23329.999999999996</v>
          </cell>
          <cell r="CC249">
            <v>63.99212598425197</v>
          </cell>
          <cell r="CD249">
            <v>72311.102362204721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72311.102362204721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1.1315789473684206</v>
          </cell>
          <cell r="CX249">
            <v>639.34210526315758</v>
          </cell>
          <cell r="CY249">
            <v>0</v>
          </cell>
          <cell r="CZ249">
            <v>0</v>
          </cell>
          <cell r="DA249">
            <v>639.34210526315758</v>
          </cell>
          <cell r="DB249">
            <v>911070.24446746777</v>
          </cell>
          <cell r="DC249">
            <v>0</v>
          </cell>
          <cell r="DD249">
            <v>911070.24446746777</v>
          </cell>
          <cell r="DE249">
            <v>128617</v>
          </cell>
          <cell r="DF249">
            <v>0</v>
          </cell>
          <cell r="DG249">
            <v>128617</v>
          </cell>
          <cell r="DH249">
            <v>36.857142857142854</v>
          </cell>
          <cell r="DI249">
            <v>0</v>
          </cell>
          <cell r="DJ249">
            <v>2.5169999999999999</v>
          </cell>
          <cell r="DK249">
            <v>0</v>
          </cell>
          <cell r="DL249">
            <v>1</v>
          </cell>
          <cell r="DO249">
            <v>0</v>
          </cell>
          <cell r="DP249">
            <v>0</v>
          </cell>
          <cell r="DQ249">
            <v>0</v>
          </cell>
          <cell r="DR249">
            <v>1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5472.3</v>
          </cell>
          <cell r="EB249">
            <v>5472.3</v>
          </cell>
          <cell r="EC249">
            <v>0</v>
          </cell>
          <cell r="ED249">
            <v>0</v>
          </cell>
          <cell r="EE249">
            <v>5472.3</v>
          </cell>
          <cell r="EF249">
            <v>5472.3</v>
          </cell>
          <cell r="EG249">
            <v>0</v>
          </cell>
          <cell r="EI249">
            <v>0</v>
          </cell>
          <cell r="EJ249">
            <v>0</v>
          </cell>
          <cell r="EK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134089.29999999999</v>
          </cell>
          <cell r="EQ249">
            <v>0</v>
          </cell>
          <cell r="ER249">
            <v>134089.29999999999</v>
          </cell>
          <cell r="ES249">
            <v>1045159.5444674678</v>
          </cell>
          <cell r="ET249">
            <v>0</v>
          </cell>
          <cell r="EU249">
            <v>1045159.5444674678</v>
          </cell>
          <cell r="EV249">
            <v>1039687.2444674678</v>
          </cell>
          <cell r="EW249">
            <v>4029.7955211917356</v>
          </cell>
          <cell r="EX249">
            <v>4265</v>
          </cell>
          <cell r="EY249">
            <v>235.20447880826441</v>
          </cell>
          <cell r="EZ249">
            <v>1100370</v>
          </cell>
          <cell r="FA249">
            <v>60682.755532532232</v>
          </cell>
          <cell r="FB249">
            <v>1105842.3</v>
          </cell>
          <cell r="FC249">
            <v>1094299.7768965517</v>
          </cell>
          <cell r="FD249">
            <v>0</v>
          </cell>
          <cell r="FE249">
            <v>1105842.3</v>
          </cell>
        </row>
        <row r="250">
          <cell r="A250">
            <v>2098</v>
          </cell>
          <cell r="B250">
            <v>8812098</v>
          </cell>
          <cell r="E250" t="str">
            <v>Meadgate Primary School</v>
          </cell>
          <cell r="F250" t="str">
            <v>P</v>
          </cell>
          <cell r="G250" t="str">
            <v/>
          </cell>
          <cell r="H250" t="str">
            <v/>
          </cell>
          <cell r="I250" t="str">
            <v>Y</v>
          </cell>
          <cell r="K250">
            <v>2098</v>
          </cell>
          <cell r="L250">
            <v>140375</v>
          </cell>
          <cell r="O250">
            <v>7</v>
          </cell>
          <cell r="P250">
            <v>0</v>
          </cell>
          <cell r="Q250">
            <v>0</v>
          </cell>
          <cell r="S250">
            <v>30</v>
          </cell>
          <cell r="T250">
            <v>177</v>
          </cell>
          <cell r="V250">
            <v>207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207</v>
          </cell>
          <cell r="AF250">
            <v>653726.69999999995</v>
          </cell>
          <cell r="AG250">
            <v>0</v>
          </cell>
          <cell r="AH250">
            <v>0</v>
          </cell>
          <cell r="AI250">
            <v>0</v>
          </cell>
          <cell r="AJ250">
            <v>653726.69999999995</v>
          </cell>
          <cell r="AK250">
            <v>36.000000000000028</v>
          </cell>
          <cell r="AL250">
            <v>16920.000000000015</v>
          </cell>
          <cell r="AM250">
            <v>0</v>
          </cell>
          <cell r="AN250">
            <v>0</v>
          </cell>
          <cell r="AO250">
            <v>16920.000000000015</v>
          </cell>
          <cell r="AP250">
            <v>39.999999999999915</v>
          </cell>
          <cell r="AQ250">
            <v>23599.999999999949</v>
          </cell>
          <cell r="AR250">
            <v>0</v>
          </cell>
          <cell r="AS250">
            <v>0</v>
          </cell>
          <cell r="AT250">
            <v>23599.999999999949</v>
          </cell>
          <cell r="AU250">
            <v>178.99999999999994</v>
          </cell>
          <cell r="AV250">
            <v>0</v>
          </cell>
          <cell r="AW250">
            <v>11.000000000000004</v>
          </cell>
          <cell r="AX250">
            <v>2420.0000000000009</v>
          </cell>
          <cell r="AY250">
            <v>5.9999999999999982</v>
          </cell>
          <cell r="AZ250">
            <v>1619.9999999999995</v>
          </cell>
          <cell r="BA250">
            <v>0</v>
          </cell>
          <cell r="BB250">
            <v>0</v>
          </cell>
          <cell r="BC250">
            <v>11.000000000000004</v>
          </cell>
          <cell r="BD250">
            <v>5060.0000000000018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9100.0000000000018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9100.0000000000018</v>
          </cell>
          <cell r="BZ250">
            <v>49619.999999999964</v>
          </cell>
          <cell r="CA250">
            <v>0</v>
          </cell>
          <cell r="CB250">
            <v>49619.999999999964</v>
          </cell>
          <cell r="CC250">
            <v>53.111842105263165</v>
          </cell>
          <cell r="CD250">
            <v>60016.381578947374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60016.381578947374</v>
          </cell>
          <cell r="CR250">
            <v>2.5799999999999947</v>
          </cell>
          <cell r="CS250">
            <v>2386.499999999995</v>
          </cell>
          <cell r="CT250">
            <v>0</v>
          </cell>
          <cell r="CU250">
            <v>0</v>
          </cell>
          <cell r="CV250">
            <v>2386.499999999995</v>
          </cell>
          <cell r="CW250">
            <v>30.406779661017026</v>
          </cell>
          <cell r="CX250">
            <v>17179.830508474621</v>
          </cell>
          <cell r="CY250">
            <v>0</v>
          </cell>
          <cell r="CZ250">
            <v>0</v>
          </cell>
          <cell r="DA250">
            <v>17179.830508474621</v>
          </cell>
          <cell r="DB250">
            <v>782929.41208742198</v>
          </cell>
          <cell r="DC250">
            <v>0</v>
          </cell>
          <cell r="DD250">
            <v>782929.41208742198</v>
          </cell>
          <cell r="DE250">
            <v>128617</v>
          </cell>
          <cell r="DF250">
            <v>0</v>
          </cell>
          <cell r="DG250">
            <v>128617</v>
          </cell>
          <cell r="DH250">
            <v>29.571428571428573</v>
          </cell>
          <cell r="DI250">
            <v>0</v>
          </cell>
          <cell r="DJ250">
            <v>0.83199999999999996</v>
          </cell>
          <cell r="DK250">
            <v>0</v>
          </cell>
          <cell r="DL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1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5817.4</v>
          </cell>
          <cell r="EB250">
            <v>5817.4</v>
          </cell>
          <cell r="EC250">
            <v>0</v>
          </cell>
          <cell r="ED250">
            <v>0</v>
          </cell>
          <cell r="EE250">
            <v>5817.4</v>
          </cell>
          <cell r="EF250">
            <v>5817.3999999999987</v>
          </cell>
          <cell r="EG250">
            <v>0</v>
          </cell>
          <cell r="EI250">
            <v>0</v>
          </cell>
          <cell r="EJ250">
            <v>0</v>
          </cell>
          <cell r="EK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134434.4</v>
          </cell>
          <cell r="EQ250">
            <v>0</v>
          </cell>
          <cell r="ER250">
            <v>134434.4</v>
          </cell>
          <cell r="ES250">
            <v>917363.812087422</v>
          </cell>
          <cell r="ET250">
            <v>0</v>
          </cell>
          <cell r="EU250">
            <v>917363.812087422</v>
          </cell>
          <cell r="EV250">
            <v>911546.41208742198</v>
          </cell>
          <cell r="EW250">
            <v>4403.6058554947922</v>
          </cell>
          <cell r="EX250">
            <v>4265</v>
          </cell>
          <cell r="EY250">
            <v>0</v>
          </cell>
          <cell r="EZ250">
            <v>882855</v>
          </cell>
          <cell r="FA250">
            <v>0</v>
          </cell>
          <cell r="FB250">
            <v>917363.812087422</v>
          </cell>
          <cell r="FC250">
            <v>903890.35468809784</v>
          </cell>
          <cell r="FD250">
            <v>0</v>
          </cell>
          <cell r="FE250">
            <v>917363.812087422</v>
          </cell>
        </row>
        <row r="251">
          <cell r="A251">
            <v>3252</v>
          </cell>
          <cell r="B251">
            <v>8813252</v>
          </cell>
          <cell r="E251" t="str">
            <v>Merrylands Primary School</v>
          </cell>
          <cell r="F251" t="str">
            <v>P</v>
          </cell>
          <cell r="G251" t="str">
            <v/>
          </cell>
          <cell r="H251">
            <v>10019112</v>
          </cell>
          <cell r="I251" t="str">
            <v>Y</v>
          </cell>
          <cell r="K251">
            <v>3252</v>
          </cell>
          <cell r="L251">
            <v>143205</v>
          </cell>
          <cell r="M251">
            <v>25</v>
          </cell>
          <cell r="O251">
            <v>7</v>
          </cell>
          <cell r="P251">
            <v>0</v>
          </cell>
          <cell r="Q251">
            <v>0</v>
          </cell>
          <cell r="S251">
            <v>92.583333333333329</v>
          </cell>
          <cell r="T251">
            <v>365</v>
          </cell>
          <cell r="V251">
            <v>457.58333333333331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457.58333333333331</v>
          </cell>
          <cell r="AF251">
            <v>1445093.9249999998</v>
          </cell>
          <cell r="AG251">
            <v>0</v>
          </cell>
          <cell r="AH251">
            <v>0</v>
          </cell>
          <cell r="AI251">
            <v>0</v>
          </cell>
          <cell r="AJ251">
            <v>1445093.9249999998</v>
          </cell>
          <cell r="AK251">
            <v>72.304364183596832</v>
          </cell>
          <cell r="AL251">
            <v>33983.051166290512</v>
          </cell>
          <cell r="AM251">
            <v>0</v>
          </cell>
          <cell r="AN251">
            <v>0</v>
          </cell>
          <cell r="AO251">
            <v>33983.051166290512</v>
          </cell>
          <cell r="AP251">
            <v>95.028592927012596</v>
          </cell>
          <cell r="AQ251">
            <v>56066.869826937429</v>
          </cell>
          <cell r="AR251">
            <v>0</v>
          </cell>
          <cell r="AS251">
            <v>0</v>
          </cell>
          <cell r="AT251">
            <v>56066.869826937429</v>
          </cell>
          <cell r="AU251">
            <v>111.55530474040613</v>
          </cell>
          <cell r="AV251">
            <v>0</v>
          </cell>
          <cell r="AW251">
            <v>58.876410835214408</v>
          </cell>
          <cell r="AX251">
            <v>12952.81038374717</v>
          </cell>
          <cell r="AY251">
            <v>157.00376222723858</v>
          </cell>
          <cell r="AZ251">
            <v>42391.015801354421</v>
          </cell>
          <cell r="BA251">
            <v>81.600639578630634</v>
          </cell>
          <cell r="BB251">
            <v>34272.268623024866</v>
          </cell>
          <cell r="BC251">
            <v>18.592550790067705</v>
          </cell>
          <cell r="BD251">
            <v>8552.5733634311437</v>
          </cell>
          <cell r="BE251">
            <v>27.888826185101603</v>
          </cell>
          <cell r="BF251">
            <v>13665.524830699786</v>
          </cell>
          <cell r="BG251">
            <v>2.0658389766741916</v>
          </cell>
          <cell r="BH251">
            <v>1322.1369450714826</v>
          </cell>
          <cell r="BI251">
            <v>113156.32994732886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113156.32994732886</v>
          </cell>
          <cell r="BZ251">
            <v>203206.25094055681</v>
          </cell>
          <cell r="CA251">
            <v>0</v>
          </cell>
          <cell r="CB251">
            <v>203206.25094055681</v>
          </cell>
          <cell r="CC251">
            <v>125.29067460317461</v>
          </cell>
          <cell r="CD251">
            <v>141578.46230158731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141578.46230158731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51.399771689497868</v>
          </cell>
          <cell r="CX251">
            <v>29040.871004566296</v>
          </cell>
          <cell r="CY251">
            <v>0</v>
          </cell>
          <cell r="CZ251">
            <v>0</v>
          </cell>
          <cell r="DA251">
            <v>29040.871004566296</v>
          </cell>
          <cell r="DB251">
            <v>1818919.50924671</v>
          </cell>
          <cell r="DC251">
            <v>0</v>
          </cell>
          <cell r="DD251">
            <v>1818919.50924671</v>
          </cell>
          <cell r="DE251">
            <v>128617</v>
          </cell>
          <cell r="DF251">
            <v>0</v>
          </cell>
          <cell r="DG251">
            <v>128617</v>
          </cell>
          <cell r="DH251">
            <v>65.36904761904762</v>
          </cell>
          <cell r="DI251">
            <v>0</v>
          </cell>
          <cell r="DJ251">
            <v>0.94399999999999995</v>
          </cell>
          <cell r="DK251">
            <v>0</v>
          </cell>
          <cell r="DL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1.0156360164</v>
          </cell>
          <cell r="DS251">
            <v>30451.712798180324</v>
          </cell>
          <cell r="DT251">
            <v>0</v>
          </cell>
          <cell r="DU251">
            <v>30451.712798180324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8528.9</v>
          </cell>
          <cell r="EB251">
            <v>8528.9</v>
          </cell>
          <cell r="EC251">
            <v>0</v>
          </cell>
          <cell r="ED251">
            <v>0</v>
          </cell>
          <cell r="EE251">
            <v>8528.9</v>
          </cell>
          <cell r="EF251">
            <v>8528.9</v>
          </cell>
          <cell r="EG251">
            <v>0</v>
          </cell>
          <cell r="EI251">
            <v>0</v>
          </cell>
          <cell r="EJ251">
            <v>0</v>
          </cell>
          <cell r="EK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167597.61279818031</v>
          </cell>
          <cell r="EQ251">
            <v>0</v>
          </cell>
          <cell r="ER251">
            <v>167597.61279818031</v>
          </cell>
          <cell r="ES251">
            <v>1986517.1220448902</v>
          </cell>
          <cell r="ET251">
            <v>0</v>
          </cell>
          <cell r="EU251">
            <v>1986517.1220448902</v>
          </cell>
          <cell r="EV251">
            <v>1977988.2220448903</v>
          </cell>
          <cell r="EW251">
            <v>4322.6841494333794</v>
          </cell>
          <cell r="EX251">
            <v>4265</v>
          </cell>
          <cell r="EY251">
            <v>0</v>
          </cell>
          <cell r="EZ251">
            <v>1951592.9166666665</v>
          </cell>
          <cell r="FA251">
            <v>0</v>
          </cell>
          <cell r="FB251">
            <v>1986517.1220448902</v>
          </cell>
          <cell r="FC251">
            <v>1935712.0758113023</v>
          </cell>
          <cell r="FD251">
            <v>0</v>
          </cell>
          <cell r="FE251">
            <v>1986517.1220448902</v>
          </cell>
        </row>
        <row r="252">
          <cell r="A252">
            <v>5271</v>
          </cell>
          <cell r="B252">
            <v>8815271</v>
          </cell>
          <cell r="C252">
            <v>4714</v>
          </cell>
          <cell r="D252" t="str">
            <v>GMPS4714</v>
          </cell>
          <cell r="E252" t="str">
            <v>Mersea Island School</v>
          </cell>
          <cell r="F252" t="str">
            <v>P</v>
          </cell>
          <cell r="G252" t="str">
            <v>Y</v>
          </cell>
          <cell r="H252">
            <v>10019116</v>
          </cell>
          <cell r="I252" t="str">
            <v/>
          </cell>
          <cell r="K252">
            <v>5271</v>
          </cell>
          <cell r="L252">
            <v>115311</v>
          </cell>
          <cell r="O252">
            <v>7</v>
          </cell>
          <cell r="P252">
            <v>0</v>
          </cell>
          <cell r="Q252">
            <v>0</v>
          </cell>
          <cell r="S252">
            <v>50</v>
          </cell>
          <cell r="T252">
            <v>317</v>
          </cell>
          <cell r="V252">
            <v>367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367</v>
          </cell>
          <cell r="AF252">
            <v>1159022.7</v>
          </cell>
          <cell r="AG252">
            <v>0</v>
          </cell>
          <cell r="AH252">
            <v>0</v>
          </cell>
          <cell r="AI252">
            <v>0</v>
          </cell>
          <cell r="AJ252">
            <v>1159022.7</v>
          </cell>
          <cell r="AK252">
            <v>53.000000000000114</v>
          </cell>
          <cell r="AL252">
            <v>24910.000000000055</v>
          </cell>
          <cell r="AM252">
            <v>0</v>
          </cell>
          <cell r="AN252">
            <v>0</v>
          </cell>
          <cell r="AO252">
            <v>24910.000000000055</v>
          </cell>
          <cell r="AP252">
            <v>56.000000000000135</v>
          </cell>
          <cell r="AQ252">
            <v>33040.00000000008</v>
          </cell>
          <cell r="AR252">
            <v>0</v>
          </cell>
          <cell r="AS252">
            <v>0</v>
          </cell>
          <cell r="AT252">
            <v>33040.00000000008</v>
          </cell>
          <cell r="AU252">
            <v>354.99999999999989</v>
          </cell>
          <cell r="AV252">
            <v>0</v>
          </cell>
          <cell r="AW252">
            <v>1.9999999999999996</v>
          </cell>
          <cell r="AX252">
            <v>439.99999999999989</v>
          </cell>
          <cell r="AY252">
            <v>3.9999999999999991</v>
          </cell>
          <cell r="AZ252">
            <v>1079.9999999999998</v>
          </cell>
          <cell r="BA252">
            <v>3.9999999999999991</v>
          </cell>
          <cell r="BB252">
            <v>1679.9999999999995</v>
          </cell>
          <cell r="BC252">
            <v>0</v>
          </cell>
          <cell r="BD252">
            <v>0</v>
          </cell>
          <cell r="BE252">
            <v>1.9999999999999996</v>
          </cell>
          <cell r="BF252">
            <v>979.99999999999977</v>
          </cell>
          <cell r="BG252">
            <v>0</v>
          </cell>
          <cell r="BH252">
            <v>0</v>
          </cell>
          <cell r="BI252">
            <v>4179.9999999999991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4179.9999999999991</v>
          </cell>
          <cell r="BZ252">
            <v>62130.000000000131</v>
          </cell>
          <cell r="CA252">
            <v>0</v>
          </cell>
          <cell r="CB252">
            <v>62130.000000000131</v>
          </cell>
          <cell r="CC252">
            <v>87.987381703470035</v>
          </cell>
          <cell r="CD252">
            <v>99425.741324921139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99425.741324921139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1.1577287066246045</v>
          </cell>
          <cell r="CX252">
            <v>654.11671924290158</v>
          </cell>
          <cell r="CY252">
            <v>0</v>
          </cell>
          <cell r="CZ252">
            <v>0</v>
          </cell>
          <cell r="DA252">
            <v>654.11671924290158</v>
          </cell>
          <cell r="DB252">
            <v>1321232.558044164</v>
          </cell>
          <cell r="DC252">
            <v>0</v>
          </cell>
          <cell r="DD252">
            <v>1321232.558044164</v>
          </cell>
          <cell r="DE252">
            <v>128617</v>
          </cell>
          <cell r="DF252">
            <v>0</v>
          </cell>
          <cell r="DG252">
            <v>128617</v>
          </cell>
          <cell r="DH252">
            <v>52.428571428571431</v>
          </cell>
          <cell r="DI252">
            <v>0</v>
          </cell>
          <cell r="DJ252">
            <v>4.7030000000000003</v>
          </cell>
          <cell r="DK252">
            <v>0</v>
          </cell>
          <cell r="DL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1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9216</v>
          </cell>
          <cell r="EB252">
            <v>9360</v>
          </cell>
          <cell r="EC252">
            <v>0</v>
          </cell>
          <cell r="ED252">
            <v>0</v>
          </cell>
          <cell r="EE252">
            <v>9360</v>
          </cell>
          <cell r="EF252">
            <v>9360</v>
          </cell>
          <cell r="EG252">
            <v>0</v>
          </cell>
          <cell r="EI252">
            <v>0</v>
          </cell>
          <cell r="EJ252">
            <v>0</v>
          </cell>
          <cell r="EK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137977</v>
          </cell>
          <cell r="EQ252">
            <v>0</v>
          </cell>
          <cell r="ER252">
            <v>137977</v>
          </cell>
          <cell r="ES252">
            <v>1459209.558044164</v>
          </cell>
          <cell r="ET252">
            <v>0</v>
          </cell>
          <cell r="EU252">
            <v>1459209.558044164</v>
          </cell>
          <cell r="EV252">
            <v>1449849.558044164</v>
          </cell>
          <cell r="EW252">
            <v>3950.5437548887303</v>
          </cell>
          <cell r="EX252">
            <v>4265</v>
          </cell>
          <cell r="EY252">
            <v>314.45624511126971</v>
          </cell>
          <cell r="EZ252">
            <v>1565255</v>
          </cell>
          <cell r="FA252">
            <v>115405.44195583602</v>
          </cell>
          <cell r="FB252">
            <v>1574615</v>
          </cell>
          <cell r="FC252">
            <v>1548661.8547099449</v>
          </cell>
          <cell r="FD252">
            <v>0</v>
          </cell>
          <cell r="FE252">
            <v>1574615</v>
          </cell>
        </row>
        <row r="253">
          <cell r="A253">
            <v>2032</v>
          </cell>
          <cell r="B253">
            <v>8812032</v>
          </cell>
          <cell r="E253" t="str">
            <v>Messing Primary School</v>
          </cell>
          <cell r="F253" t="str">
            <v>P</v>
          </cell>
          <cell r="G253" t="str">
            <v/>
          </cell>
          <cell r="H253" t="str">
            <v/>
          </cell>
          <cell r="I253" t="str">
            <v>Y</v>
          </cell>
          <cell r="K253">
            <v>2032</v>
          </cell>
          <cell r="L253">
            <v>139252</v>
          </cell>
          <cell r="O253">
            <v>7</v>
          </cell>
          <cell r="P253">
            <v>0</v>
          </cell>
          <cell r="Q253">
            <v>0</v>
          </cell>
          <cell r="S253">
            <v>12</v>
          </cell>
          <cell r="T253">
            <v>73</v>
          </cell>
          <cell r="V253">
            <v>85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85</v>
          </cell>
          <cell r="AF253">
            <v>268438.5</v>
          </cell>
          <cell r="AG253">
            <v>0</v>
          </cell>
          <cell r="AH253">
            <v>0</v>
          </cell>
          <cell r="AI253">
            <v>0</v>
          </cell>
          <cell r="AJ253">
            <v>268438.5</v>
          </cell>
          <cell r="AK253">
            <v>20.000000000000014</v>
          </cell>
          <cell r="AL253">
            <v>9400.0000000000073</v>
          </cell>
          <cell r="AM253">
            <v>0</v>
          </cell>
          <cell r="AN253">
            <v>0</v>
          </cell>
          <cell r="AO253">
            <v>9400.0000000000073</v>
          </cell>
          <cell r="AP253">
            <v>21.000000000000021</v>
          </cell>
          <cell r="AQ253">
            <v>12390.000000000013</v>
          </cell>
          <cell r="AR253">
            <v>0</v>
          </cell>
          <cell r="AS253">
            <v>0</v>
          </cell>
          <cell r="AT253">
            <v>12390.000000000013</v>
          </cell>
          <cell r="AU253">
            <v>73.000000000000028</v>
          </cell>
          <cell r="AV253">
            <v>0</v>
          </cell>
          <cell r="AW253">
            <v>10.99999999999997</v>
          </cell>
          <cell r="AX253">
            <v>2419.9999999999932</v>
          </cell>
          <cell r="AY253">
            <v>0</v>
          </cell>
          <cell r="AZ253">
            <v>0</v>
          </cell>
          <cell r="BA253">
            <v>0.99999999999999645</v>
          </cell>
          <cell r="BB253">
            <v>419.99999999999852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2839.9999999999918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2839.9999999999918</v>
          </cell>
          <cell r="BZ253">
            <v>24630.000000000015</v>
          </cell>
          <cell r="CA253">
            <v>0</v>
          </cell>
          <cell r="CB253">
            <v>24630.000000000015</v>
          </cell>
          <cell r="CC253">
            <v>28.716216216216214</v>
          </cell>
          <cell r="CD253">
            <v>32449.324324324323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32449.324324324323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325517.82432432432</v>
          </cell>
          <cell r="DC253">
            <v>0</v>
          </cell>
          <cell r="DD253">
            <v>325517.82432432432</v>
          </cell>
          <cell r="DE253">
            <v>128617</v>
          </cell>
          <cell r="DF253">
            <v>0</v>
          </cell>
          <cell r="DG253">
            <v>128617</v>
          </cell>
          <cell r="DH253">
            <v>12.142857142857142</v>
          </cell>
          <cell r="DI253">
            <v>0.86515353805073425</v>
          </cell>
          <cell r="DJ253">
            <v>1.4910000000000001</v>
          </cell>
          <cell r="DK253">
            <v>0</v>
          </cell>
          <cell r="DL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1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1207.8499999999999</v>
          </cell>
          <cell r="EB253">
            <v>1207.8499999999999</v>
          </cell>
          <cell r="EC253">
            <v>0</v>
          </cell>
          <cell r="ED253">
            <v>0</v>
          </cell>
          <cell r="EE253">
            <v>1207.8499999999999</v>
          </cell>
          <cell r="EF253">
            <v>1207.8499999999999</v>
          </cell>
          <cell r="EG253">
            <v>0</v>
          </cell>
          <cell r="EI253">
            <v>0</v>
          </cell>
          <cell r="EJ253">
            <v>0</v>
          </cell>
          <cell r="EK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129824.85</v>
          </cell>
          <cell r="EQ253">
            <v>0</v>
          </cell>
          <cell r="ER253">
            <v>129824.85</v>
          </cell>
          <cell r="ES253">
            <v>455342.67432432435</v>
          </cell>
          <cell r="ET253">
            <v>0</v>
          </cell>
          <cell r="EU253">
            <v>455342.67432432435</v>
          </cell>
          <cell r="EV253">
            <v>454134.82432432432</v>
          </cell>
          <cell r="EW253">
            <v>5342.7626391096983</v>
          </cell>
          <cell r="EX253">
            <v>4265</v>
          </cell>
          <cell r="EY253">
            <v>0</v>
          </cell>
          <cell r="EZ253">
            <v>362525</v>
          </cell>
          <cell r="FA253">
            <v>0</v>
          </cell>
          <cell r="FB253">
            <v>455342.67432432435</v>
          </cell>
          <cell r="FC253">
            <v>456104.76853554382</v>
          </cell>
          <cell r="FD253">
            <v>762.0942112194607</v>
          </cell>
          <cell r="FE253">
            <v>456104.76853554382</v>
          </cell>
        </row>
        <row r="254">
          <cell r="A254">
            <v>2569</v>
          </cell>
          <cell r="B254">
            <v>8812569</v>
          </cell>
          <cell r="E254" t="str">
            <v>Mildmay Infant and Nursery School</v>
          </cell>
          <cell r="F254" t="str">
            <v>P</v>
          </cell>
          <cell r="G254" t="str">
            <v/>
          </cell>
          <cell r="H254">
            <v>10036492</v>
          </cell>
          <cell r="I254" t="str">
            <v>Y</v>
          </cell>
          <cell r="K254">
            <v>2569</v>
          </cell>
          <cell r="L254">
            <v>146980</v>
          </cell>
          <cell r="O254">
            <v>3</v>
          </cell>
          <cell r="P254">
            <v>0</v>
          </cell>
          <cell r="Q254">
            <v>0</v>
          </cell>
          <cell r="S254">
            <v>77</v>
          </cell>
          <cell r="T254">
            <v>174</v>
          </cell>
          <cell r="V254">
            <v>251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251</v>
          </cell>
          <cell r="AF254">
            <v>792683.1</v>
          </cell>
          <cell r="AG254">
            <v>0</v>
          </cell>
          <cell r="AH254">
            <v>0</v>
          </cell>
          <cell r="AI254">
            <v>0</v>
          </cell>
          <cell r="AJ254">
            <v>792683.1</v>
          </cell>
          <cell r="AK254">
            <v>26.000000000000018</v>
          </cell>
          <cell r="AL254">
            <v>12220.000000000009</v>
          </cell>
          <cell r="AM254">
            <v>0</v>
          </cell>
          <cell r="AN254">
            <v>0</v>
          </cell>
          <cell r="AO254">
            <v>12220.000000000009</v>
          </cell>
          <cell r="AP254">
            <v>27.000000000000039</v>
          </cell>
          <cell r="AQ254">
            <v>15930.000000000024</v>
          </cell>
          <cell r="AR254">
            <v>0</v>
          </cell>
          <cell r="AS254">
            <v>0</v>
          </cell>
          <cell r="AT254">
            <v>15930.000000000024</v>
          </cell>
          <cell r="AU254">
            <v>204.00000000000006</v>
          </cell>
          <cell r="AV254">
            <v>0</v>
          </cell>
          <cell r="AW254">
            <v>31.000000000000117</v>
          </cell>
          <cell r="AX254">
            <v>6820.0000000000255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15.999999999999993</v>
          </cell>
          <cell r="BD254">
            <v>7359.9999999999964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14180.000000000022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14180.000000000022</v>
          </cell>
          <cell r="BZ254">
            <v>42330.000000000058</v>
          </cell>
          <cell r="CA254">
            <v>0</v>
          </cell>
          <cell r="CB254">
            <v>42330.000000000058</v>
          </cell>
          <cell r="CC254">
            <v>61.398343050015342</v>
          </cell>
          <cell r="CD254">
            <v>69380.127646517343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69380.127646517343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21.637931034482751</v>
          </cell>
          <cell r="CX254">
            <v>12225.431034482754</v>
          </cell>
          <cell r="CY254">
            <v>0</v>
          </cell>
          <cell r="CZ254">
            <v>0</v>
          </cell>
          <cell r="DA254">
            <v>12225.431034482754</v>
          </cell>
          <cell r="DB254">
            <v>916618.65868100012</v>
          </cell>
          <cell r="DC254">
            <v>0</v>
          </cell>
          <cell r="DD254">
            <v>916618.65868100012</v>
          </cell>
          <cell r="DE254">
            <v>128617</v>
          </cell>
          <cell r="DF254">
            <v>0</v>
          </cell>
          <cell r="DG254">
            <v>128617</v>
          </cell>
          <cell r="DH254">
            <v>83.666666666666671</v>
          </cell>
          <cell r="DI254">
            <v>0</v>
          </cell>
          <cell r="DJ254">
            <v>0.88800000000000001</v>
          </cell>
          <cell r="DK254">
            <v>0</v>
          </cell>
          <cell r="DL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1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4084.4660000000003</v>
          </cell>
          <cell r="EB254">
            <v>4084.4659999999999</v>
          </cell>
          <cell r="EC254">
            <v>0</v>
          </cell>
          <cell r="ED254">
            <v>0</v>
          </cell>
          <cell r="EE254">
            <v>4084.4659999999999</v>
          </cell>
          <cell r="EF254">
            <v>4084.4659999999999</v>
          </cell>
          <cell r="EG254">
            <v>0</v>
          </cell>
          <cell r="EI254">
            <v>0</v>
          </cell>
          <cell r="EJ254">
            <v>0</v>
          </cell>
          <cell r="EK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132701.46599999999</v>
          </cell>
          <cell r="EQ254">
            <v>0</v>
          </cell>
          <cell r="ER254">
            <v>132701.46599999999</v>
          </cell>
          <cell r="ES254">
            <v>1049320.1246810001</v>
          </cell>
          <cell r="ET254">
            <v>0</v>
          </cell>
          <cell r="EU254">
            <v>1049320.1246810001</v>
          </cell>
          <cell r="EV254">
            <v>1045235.6586810001</v>
          </cell>
          <cell r="EW254">
            <v>4164.2854927529888</v>
          </cell>
          <cell r="EX254">
            <v>4265</v>
          </cell>
          <cell r="EY254">
            <v>100.71450724701117</v>
          </cell>
          <cell r="EZ254">
            <v>1070515</v>
          </cell>
          <cell r="FA254">
            <v>25279.341318999883</v>
          </cell>
          <cell r="FB254">
            <v>1074599.466</v>
          </cell>
          <cell r="FC254">
            <v>1075367.80629</v>
          </cell>
          <cell r="FD254">
            <v>768.34028999996372</v>
          </cell>
          <cell r="FE254">
            <v>1075367.80629</v>
          </cell>
        </row>
        <row r="255">
          <cell r="A255">
            <v>2559</v>
          </cell>
          <cell r="B255">
            <v>8812559</v>
          </cell>
          <cell r="E255" t="str">
            <v>Mildmay Junior School</v>
          </cell>
          <cell r="F255" t="str">
            <v>P</v>
          </cell>
          <cell r="G255" t="str">
            <v/>
          </cell>
          <cell r="H255">
            <v>10018174</v>
          </cell>
          <cell r="I255" t="str">
            <v>Y</v>
          </cell>
          <cell r="K255">
            <v>2559</v>
          </cell>
          <cell r="L255">
            <v>141573</v>
          </cell>
          <cell r="O255">
            <v>4</v>
          </cell>
          <cell r="P255">
            <v>0</v>
          </cell>
          <cell r="Q255">
            <v>0</v>
          </cell>
          <cell r="S255">
            <v>0</v>
          </cell>
          <cell r="T255">
            <v>339</v>
          </cell>
          <cell r="V255">
            <v>339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339</v>
          </cell>
          <cell r="AF255">
            <v>1070595.8999999999</v>
          </cell>
          <cell r="AG255">
            <v>0</v>
          </cell>
          <cell r="AH255">
            <v>0</v>
          </cell>
          <cell r="AI255">
            <v>0</v>
          </cell>
          <cell r="AJ255">
            <v>1070595.8999999999</v>
          </cell>
          <cell r="AK255">
            <v>22.999999999999996</v>
          </cell>
          <cell r="AL255">
            <v>10809.999999999998</v>
          </cell>
          <cell r="AM255">
            <v>0</v>
          </cell>
          <cell r="AN255">
            <v>0</v>
          </cell>
          <cell r="AO255">
            <v>10809.999999999998</v>
          </cell>
          <cell r="AP255">
            <v>32</v>
          </cell>
          <cell r="AQ255">
            <v>18880</v>
          </cell>
          <cell r="AR255">
            <v>0</v>
          </cell>
          <cell r="AS255">
            <v>0</v>
          </cell>
          <cell r="AT255">
            <v>18880</v>
          </cell>
          <cell r="AU255">
            <v>288.99999999999989</v>
          </cell>
          <cell r="AV255">
            <v>0</v>
          </cell>
          <cell r="AW255">
            <v>25.999999999999996</v>
          </cell>
          <cell r="AX255">
            <v>5719.9999999999991</v>
          </cell>
          <cell r="AY255">
            <v>0.99999999999999956</v>
          </cell>
          <cell r="AZ255">
            <v>269.99999999999989</v>
          </cell>
          <cell r="BA255">
            <v>0.99999999999999956</v>
          </cell>
          <cell r="BB255">
            <v>419.99999999999983</v>
          </cell>
          <cell r="BC255">
            <v>22.000000000000004</v>
          </cell>
          <cell r="BD255">
            <v>10120.000000000002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16530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16530</v>
          </cell>
          <cell r="BZ255">
            <v>46220</v>
          </cell>
          <cell r="CA255">
            <v>0</v>
          </cell>
          <cell r="CB255">
            <v>46220</v>
          </cell>
          <cell r="CC255">
            <v>93.072144288577149</v>
          </cell>
          <cell r="CD255">
            <v>105171.52304609217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105171.52304609217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9.0000000000000053</v>
          </cell>
          <cell r="CX255">
            <v>5085.0000000000027</v>
          </cell>
          <cell r="CY255">
            <v>0</v>
          </cell>
          <cell r="CZ255">
            <v>0</v>
          </cell>
          <cell r="DA255">
            <v>5085.0000000000027</v>
          </cell>
          <cell r="DB255">
            <v>1227072.423046092</v>
          </cell>
          <cell r="DC255">
            <v>0</v>
          </cell>
          <cell r="DD255">
            <v>1227072.423046092</v>
          </cell>
          <cell r="DE255">
            <v>128617</v>
          </cell>
          <cell r="DF255">
            <v>0</v>
          </cell>
          <cell r="DG255">
            <v>128617</v>
          </cell>
          <cell r="DH255">
            <v>84.75</v>
          </cell>
          <cell r="DI255">
            <v>0</v>
          </cell>
          <cell r="DJ255">
            <v>0.90900000000000003</v>
          </cell>
          <cell r="DK255">
            <v>0</v>
          </cell>
          <cell r="DL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1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4342.7060000000001</v>
          </cell>
          <cell r="EB255">
            <v>4342.7060000000001</v>
          </cell>
          <cell r="EC255">
            <v>0</v>
          </cell>
          <cell r="ED255">
            <v>0</v>
          </cell>
          <cell r="EE255">
            <v>4342.7060000000001</v>
          </cell>
          <cell r="EF255">
            <v>4342.7060000000001</v>
          </cell>
          <cell r="EG255">
            <v>0</v>
          </cell>
          <cell r="EI255">
            <v>0</v>
          </cell>
          <cell r="EJ255">
            <v>0</v>
          </cell>
          <cell r="EK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132959.70600000001</v>
          </cell>
          <cell r="EQ255">
            <v>0</v>
          </cell>
          <cell r="ER255">
            <v>132959.70600000001</v>
          </cell>
          <cell r="ES255">
            <v>1360032.129046092</v>
          </cell>
          <cell r="ET255">
            <v>0</v>
          </cell>
          <cell r="EU255">
            <v>1360032.129046092</v>
          </cell>
          <cell r="EV255">
            <v>1355689.423046092</v>
          </cell>
          <cell r="EW255">
            <v>3999.0838437937819</v>
          </cell>
          <cell r="EX255">
            <v>4265</v>
          </cell>
          <cell r="EY255">
            <v>265.91615620621815</v>
          </cell>
          <cell r="EZ255">
            <v>1445835</v>
          </cell>
          <cell r="FA255">
            <v>90145.576953907963</v>
          </cell>
          <cell r="FB255">
            <v>1450177.706</v>
          </cell>
          <cell r="FC255">
            <v>1430784.7766692219</v>
          </cell>
          <cell r="FD255">
            <v>0</v>
          </cell>
          <cell r="FE255">
            <v>1450177.706</v>
          </cell>
        </row>
        <row r="256">
          <cell r="A256">
            <v>2074</v>
          </cell>
          <cell r="B256">
            <v>8812074</v>
          </cell>
          <cell r="C256">
            <v>4438</v>
          </cell>
          <cell r="D256" t="str">
            <v>RB054438</v>
          </cell>
          <cell r="E256" t="str">
            <v>Milldene Primary School</v>
          </cell>
          <cell r="F256" t="str">
            <v>P</v>
          </cell>
          <cell r="G256" t="str">
            <v>Y</v>
          </cell>
          <cell r="H256">
            <v>10018254</v>
          </cell>
          <cell r="I256" t="str">
            <v/>
          </cell>
          <cell r="K256">
            <v>2074</v>
          </cell>
          <cell r="L256">
            <v>114760</v>
          </cell>
          <cell r="O256">
            <v>7</v>
          </cell>
          <cell r="P256">
            <v>0</v>
          </cell>
          <cell r="Q256">
            <v>0</v>
          </cell>
          <cell r="S256">
            <v>20</v>
          </cell>
          <cell r="T256">
            <v>164</v>
          </cell>
          <cell r="V256">
            <v>184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184</v>
          </cell>
          <cell r="AF256">
            <v>581090.4</v>
          </cell>
          <cell r="AG256">
            <v>0</v>
          </cell>
          <cell r="AH256">
            <v>0</v>
          </cell>
          <cell r="AI256">
            <v>0</v>
          </cell>
          <cell r="AJ256">
            <v>581090.4</v>
          </cell>
          <cell r="AK256">
            <v>30.000000000000082</v>
          </cell>
          <cell r="AL256">
            <v>14100.000000000038</v>
          </cell>
          <cell r="AM256">
            <v>0</v>
          </cell>
          <cell r="AN256">
            <v>0</v>
          </cell>
          <cell r="AO256">
            <v>14100.000000000038</v>
          </cell>
          <cell r="AP256">
            <v>33.000000000000092</v>
          </cell>
          <cell r="AQ256">
            <v>19470.000000000055</v>
          </cell>
          <cell r="AR256">
            <v>0</v>
          </cell>
          <cell r="AS256">
            <v>0</v>
          </cell>
          <cell r="AT256">
            <v>19470.000000000055</v>
          </cell>
          <cell r="AU256">
            <v>127.00000000000003</v>
          </cell>
          <cell r="AV256">
            <v>0</v>
          </cell>
          <cell r="AW256">
            <v>46</v>
          </cell>
          <cell r="AX256">
            <v>10120</v>
          </cell>
          <cell r="AY256">
            <v>5.9999999999999973</v>
          </cell>
          <cell r="AZ256">
            <v>1619.9999999999993</v>
          </cell>
          <cell r="BA256">
            <v>5.0000000000000071</v>
          </cell>
          <cell r="BB256">
            <v>2100.0000000000032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13840.000000000004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13840.000000000004</v>
          </cell>
          <cell r="BZ256">
            <v>47410.000000000102</v>
          </cell>
          <cell r="CA256">
            <v>0</v>
          </cell>
          <cell r="CB256">
            <v>47410.000000000102</v>
          </cell>
          <cell r="CC256">
            <v>35.209876543209873</v>
          </cell>
          <cell r="CD256">
            <v>39787.160493827156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39787.160493827156</v>
          </cell>
          <cell r="CR256">
            <v>10.959999999999937</v>
          </cell>
          <cell r="CS256">
            <v>10137.999999999942</v>
          </cell>
          <cell r="CT256">
            <v>0</v>
          </cell>
          <cell r="CU256">
            <v>0</v>
          </cell>
          <cell r="CV256">
            <v>10137.999999999942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678425.5604938271</v>
          </cell>
          <cell r="DC256">
            <v>0</v>
          </cell>
          <cell r="DD256">
            <v>678425.5604938271</v>
          </cell>
          <cell r="DE256">
            <v>128617</v>
          </cell>
          <cell r="DF256">
            <v>0</v>
          </cell>
          <cell r="DG256">
            <v>128617</v>
          </cell>
          <cell r="DH256">
            <v>26.285714285714285</v>
          </cell>
          <cell r="DI256">
            <v>0</v>
          </cell>
          <cell r="DJ256">
            <v>0.59799999999999998</v>
          </cell>
          <cell r="DK256">
            <v>0</v>
          </cell>
          <cell r="DL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1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20833.25</v>
          </cell>
          <cell r="EB256">
            <v>31153.16</v>
          </cell>
          <cell r="EC256">
            <v>0</v>
          </cell>
          <cell r="ED256">
            <v>0</v>
          </cell>
          <cell r="EE256">
            <v>31153.16</v>
          </cell>
          <cell r="EF256">
            <v>31153.160000000003</v>
          </cell>
          <cell r="EG256">
            <v>0</v>
          </cell>
          <cell r="EI256">
            <v>0</v>
          </cell>
          <cell r="EJ256">
            <v>0</v>
          </cell>
          <cell r="EK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159770.16</v>
          </cell>
          <cell r="EQ256">
            <v>0</v>
          </cell>
          <cell r="ER256">
            <v>159770.16</v>
          </cell>
          <cell r="ES256">
            <v>838195.72049382713</v>
          </cell>
          <cell r="ET256">
            <v>0</v>
          </cell>
          <cell r="EU256">
            <v>838195.72049382713</v>
          </cell>
          <cell r="EV256">
            <v>807042.5604938271</v>
          </cell>
          <cell r="EW256">
            <v>4386.1008722490606</v>
          </cell>
          <cell r="EX256">
            <v>4265</v>
          </cell>
          <cell r="EY256">
            <v>0</v>
          </cell>
          <cell r="EZ256">
            <v>784760</v>
          </cell>
          <cell r="FA256">
            <v>0</v>
          </cell>
          <cell r="FB256">
            <v>838195.72049382713</v>
          </cell>
          <cell r="FC256">
            <v>822498.77750378242</v>
          </cell>
          <cell r="FD256">
            <v>0</v>
          </cell>
          <cell r="FE256">
            <v>838195.72049382713</v>
          </cell>
        </row>
        <row r="257">
          <cell r="A257">
            <v>5221</v>
          </cell>
          <cell r="B257">
            <v>8815221</v>
          </cell>
          <cell r="C257">
            <v>4852</v>
          </cell>
          <cell r="D257" t="str">
            <v>GMPS4852</v>
          </cell>
          <cell r="E257" t="str">
            <v>Millfields Primary School</v>
          </cell>
          <cell r="F257" t="str">
            <v>P</v>
          </cell>
          <cell r="G257" t="str">
            <v>Y</v>
          </cell>
          <cell r="H257">
            <v>10018261</v>
          </cell>
          <cell r="I257" t="str">
            <v/>
          </cell>
          <cell r="K257">
            <v>5221</v>
          </cell>
          <cell r="L257">
            <v>115261</v>
          </cell>
          <cell r="O257">
            <v>7</v>
          </cell>
          <cell r="P257">
            <v>0</v>
          </cell>
          <cell r="Q257">
            <v>0</v>
          </cell>
          <cell r="S257">
            <v>31</v>
          </cell>
          <cell r="T257">
            <v>215</v>
          </cell>
          <cell r="V257">
            <v>246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246</v>
          </cell>
          <cell r="AF257">
            <v>776892.6</v>
          </cell>
          <cell r="AG257">
            <v>0</v>
          </cell>
          <cell r="AH257">
            <v>0</v>
          </cell>
          <cell r="AI257">
            <v>0</v>
          </cell>
          <cell r="AJ257">
            <v>776892.6</v>
          </cell>
          <cell r="AK257">
            <v>19.000000000000004</v>
          </cell>
          <cell r="AL257">
            <v>8930.0000000000018</v>
          </cell>
          <cell r="AM257">
            <v>0</v>
          </cell>
          <cell r="AN257">
            <v>0</v>
          </cell>
          <cell r="AO257">
            <v>8930.0000000000018</v>
          </cell>
          <cell r="AP257">
            <v>25.000000000000099</v>
          </cell>
          <cell r="AQ257">
            <v>14750.000000000058</v>
          </cell>
          <cell r="AR257">
            <v>0</v>
          </cell>
          <cell r="AS257">
            <v>0</v>
          </cell>
          <cell r="AT257">
            <v>14750.000000000058</v>
          </cell>
          <cell r="AU257">
            <v>240</v>
          </cell>
          <cell r="AV257">
            <v>0</v>
          </cell>
          <cell r="AW257">
            <v>0.999999999999999</v>
          </cell>
          <cell r="AX257">
            <v>219.99999999999977</v>
          </cell>
          <cell r="AY257">
            <v>2.9999999999999973</v>
          </cell>
          <cell r="AZ257">
            <v>809.99999999999932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2.0000000000000004</v>
          </cell>
          <cell r="BH257">
            <v>1280.0000000000002</v>
          </cell>
          <cell r="BI257">
            <v>2309.9999999999991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2309.9999999999991</v>
          </cell>
          <cell r="BZ257">
            <v>25990.000000000058</v>
          </cell>
          <cell r="CA257">
            <v>0</v>
          </cell>
          <cell r="CB257">
            <v>25990.000000000058</v>
          </cell>
          <cell r="CC257">
            <v>60.082949308755758</v>
          </cell>
          <cell r="CD257">
            <v>67893.732718894011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67893.732718894011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12.586046511627902</v>
          </cell>
          <cell r="CX257">
            <v>7111.1162790697645</v>
          </cell>
          <cell r="CY257">
            <v>0</v>
          </cell>
          <cell r="CZ257">
            <v>0</v>
          </cell>
          <cell r="DA257">
            <v>7111.1162790697645</v>
          </cell>
          <cell r="DB257">
            <v>877887.44899796392</v>
          </cell>
          <cell r="DC257">
            <v>0</v>
          </cell>
          <cell r="DD257">
            <v>877887.44899796392</v>
          </cell>
          <cell r="DE257">
            <v>128617</v>
          </cell>
          <cell r="DF257">
            <v>0</v>
          </cell>
          <cell r="DG257">
            <v>128617</v>
          </cell>
          <cell r="DH257">
            <v>35.142857142857146</v>
          </cell>
          <cell r="DI257">
            <v>0</v>
          </cell>
          <cell r="DJ257">
            <v>1.0940000000000001</v>
          </cell>
          <cell r="DK257">
            <v>0</v>
          </cell>
          <cell r="DL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1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4044.8</v>
          </cell>
          <cell r="EB257">
            <v>6338.2</v>
          </cell>
          <cell r="EC257">
            <v>0</v>
          </cell>
          <cell r="ED257">
            <v>0</v>
          </cell>
          <cell r="EE257">
            <v>6338.2</v>
          </cell>
          <cell r="EF257">
            <v>6338.2</v>
          </cell>
          <cell r="EG257">
            <v>0</v>
          </cell>
          <cell r="EI257">
            <v>0</v>
          </cell>
          <cell r="EJ257">
            <v>0</v>
          </cell>
          <cell r="EK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134955.20000000001</v>
          </cell>
          <cell r="EQ257">
            <v>0</v>
          </cell>
          <cell r="ER257">
            <v>134955.20000000001</v>
          </cell>
          <cell r="ES257">
            <v>1012842.6489979639</v>
          </cell>
          <cell r="ET257">
            <v>0</v>
          </cell>
          <cell r="EU257">
            <v>1012842.6489979639</v>
          </cell>
          <cell r="EV257">
            <v>1006504.4489979639</v>
          </cell>
          <cell r="EW257">
            <v>4091.4814999917235</v>
          </cell>
          <cell r="EX257">
            <v>4265</v>
          </cell>
          <cell r="EY257">
            <v>173.51850000827653</v>
          </cell>
          <cell r="EZ257">
            <v>1049190</v>
          </cell>
          <cell r="FA257">
            <v>42685.551002036082</v>
          </cell>
          <cell r="FB257">
            <v>1055528.2</v>
          </cell>
          <cell r="FC257">
            <v>1040158.9350403226</v>
          </cell>
          <cell r="FD257">
            <v>0</v>
          </cell>
          <cell r="FE257">
            <v>1055528.2</v>
          </cell>
        </row>
        <row r="258">
          <cell r="A258">
            <v>2606</v>
          </cell>
          <cell r="B258">
            <v>8812606</v>
          </cell>
          <cell r="C258">
            <v>3176</v>
          </cell>
          <cell r="D258" t="str">
            <v>RB053176</v>
          </cell>
          <cell r="E258" t="str">
            <v>Millhouse Primary School</v>
          </cell>
          <cell r="F258" t="str">
            <v>P</v>
          </cell>
          <cell r="G258" t="str">
            <v>Y</v>
          </cell>
          <cell r="H258">
            <v>10018330</v>
          </cell>
          <cell r="I258" t="str">
            <v/>
          </cell>
          <cell r="K258">
            <v>2606</v>
          </cell>
          <cell r="L258">
            <v>114912</v>
          </cell>
          <cell r="O258">
            <v>7</v>
          </cell>
          <cell r="P258">
            <v>0</v>
          </cell>
          <cell r="Q258">
            <v>0</v>
          </cell>
          <cell r="S258">
            <v>87</v>
          </cell>
          <cell r="T258">
            <v>523</v>
          </cell>
          <cell r="V258">
            <v>610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610</v>
          </cell>
          <cell r="AF258">
            <v>1926441</v>
          </cell>
          <cell r="AG258">
            <v>0</v>
          </cell>
          <cell r="AH258">
            <v>0</v>
          </cell>
          <cell r="AI258">
            <v>0</v>
          </cell>
          <cell r="AJ258">
            <v>1926441</v>
          </cell>
          <cell r="AK258">
            <v>199.99999999999974</v>
          </cell>
          <cell r="AL258">
            <v>93999.999999999884</v>
          </cell>
          <cell r="AM258">
            <v>0</v>
          </cell>
          <cell r="AN258">
            <v>0</v>
          </cell>
          <cell r="AO258">
            <v>93999.999999999884</v>
          </cell>
          <cell r="AP258">
            <v>221.99999999999989</v>
          </cell>
          <cell r="AQ258">
            <v>130979.99999999993</v>
          </cell>
          <cell r="AR258">
            <v>0</v>
          </cell>
          <cell r="AS258">
            <v>0</v>
          </cell>
          <cell r="AT258">
            <v>130979.99999999993</v>
          </cell>
          <cell r="AU258">
            <v>183.60197368421044</v>
          </cell>
          <cell r="AV258">
            <v>0</v>
          </cell>
          <cell r="AW258">
            <v>33.108552631578959</v>
          </cell>
          <cell r="AX258">
            <v>7283.8815789473711</v>
          </cell>
          <cell r="AY258">
            <v>230.75657894736872</v>
          </cell>
          <cell r="AZ258">
            <v>62304.276315789553</v>
          </cell>
          <cell r="BA258">
            <v>95.3125</v>
          </cell>
          <cell r="BB258">
            <v>40031.25</v>
          </cell>
          <cell r="BC258">
            <v>10.032894736842085</v>
          </cell>
          <cell r="BD258">
            <v>4615.1315789473592</v>
          </cell>
          <cell r="BE258">
            <v>50.164473684210556</v>
          </cell>
          <cell r="BF258">
            <v>24580.592105263171</v>
          </cell>
          <cell r="BG258">
            <v>7.0230263157894477</v>
          </cell>
          <cell r="BH258">
            <v>4494.736842105247</v>
          </cell>
          <cell r="BI258">
            <v>143309.8684210527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143309.8684210527</v>
          </cell>
          <cell r="BZ258">
            <v>368289.86842105252</v>
          </cell>
          <cell r="CA258">
            <v>0</v>
          </cell>
          <cell r="CB258">
            <v>368289.86842105252</v>
          </cell>
          <cell r="CC258">
            <v>182.87968441814596</v>
          </cell>
          <cell r="CD258">
            <v>206654.04339250494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206654.04339250494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29.326923076923091</v>
          </cell>
          <cell r="CX258">
            <v>16569.711538461546</v>
          </cell>
          <cell r="CY258">
            <v>0</v>
          </cell>
          <cell r="CZ258">
            <v>0</v>
          </cell>
          <cell r="DA258">
            <v>16569.711538461546</v>
          </cell>
          <cell r="DB258">
            <v>2517954.6233520191</v>
          </cell>
          <cell r="DC258">
            <v>0</v>
          </cell>
          <cell r="DD258">
            <v>2517954.6233520191</v>
          </cell>
          <cell r="DE258">
            <v>128617</v>
          </cell>
          <cell r="DF258">
            <v>0</v>
          </cell>
          <cell r="DG258">
            <v>128617</v>
          </cell>
          <cell r="DH258">
            <v>87.142857142857139</v>
          </cell>
          <cell r="DI258">
            <v>0</v>
          </cell>
          <cell r="DJ258">
            <v>0.997</v>
          </cell>
          <cell r="DK258">
            <v>0</v>
          </cell>
          <cell r="DL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1.0156360164</v>
          </cell>
          <cell r="DS258">
            <v>41381.837306506815</v>
          </cell>
          <cell r="DT258">
            <v>0</v>
          </cell>
          <cell r="DU258">
            <v>41381.837306506815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60416</v>
          </cell>
          <cell r="EB258">
            <v>62510</v>
          </cell>
          <cell r="EC258">
            <v>0</v>
          </cell>
          <cell r="ED258">
            <v>0</v>
          </cell>
          <cell r="EE258">
            <v>62510</v>
          </cell>
          <cell r="EF258">
            <v>62510</v>
          </cell>
          <cell r="EG258">
            <v>0</v>
          </cell>
          <cell r="EI258">
            <v>0</v>
          </cell>
          <cell r="EJ258">
            <v>0</v>
          </cell>
          <cell r="EK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232508.83730650682</v>
          </cell>
          <cell r="EQ258">
            <v>0</v>
          </cell>
          <cell r="ER258">
            <v>232508.83730650682</v>
          </cell>
          <cell r="ES258">
            <v>2750463.460658526</v>
          </cell>
          <cell r="ET258">
            <v>0</v>
          </cell>
          <cell r="EU258">
            <v>2750463.460658526</v>
          </cell>
          <cell r="EV258">
            <v>2687953.460658526</v>
          </cell>
          <cell r="EW258">
            <v>4406.4810830467641</v>
          </cell>
          <cell r="EX258">
            <v>4265</v>
          </cell>
          <cell r="EY258">
            <v>0</v>
          </cell>
          <cell r="EZ258">
            <v>2601650</v>
          </cell>
          <cell r="FA258">
            <v>0</v>
          </cell>
          <cell r="FB258">
            <v>2750463.460658526</v>
          </cell>
          <cell r="FC258">
            <v>2630487.1944115199</v>
          </cell>
          <cell r="FD258">
            <v>0</v>
          </cell>
          <cell r="FE258">
            <v>2750463.460658526</v>
          </cell>
        </row>
        <row r="259">
          <cell r="A259">
            <v>2160</v>
          </cell>
          <cell r="B259">
            <v>8812160</v>
          </cell>
          <cell r="E259" t="str">
            <v>Milwards Primary School and Nursery</v>
          </cell>
          <cell r="F259" t="str">
            <v>P</v>
          </cell>
          <cell r="G259" t="str">
            <v/>
          </cell>
          <cell r="H259">
            <v>10029544</v>
          </cell>
          <cell r="I259" t="str">
            <v>Y</v>
          </cell>
          <cell r="K259">
            <v>2160</v>
          </cell>
          <cell r="L259">
            <v>144631</v>
          </cell>
          <cell r="O259">
            <v>7</v>
          </cell>
          <cell r="P259">
            <v>0</v>
          </cell>
          <cell r="Q259">
            <v>0</v>
          </cell>
          <cell r="S259">
            <v>24</v>
          </cell>
          <cell r="T259">
            <v>157</v>
          </cell>
          <cell r="V259">
            <v>181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181</v>
          </cell>
          <cell r="AF259">
            <v>571616.1</v>
          </cell>
          <cell r="AG259">
            <v>0</v>
          </cell>
          <cell r="AH259">
            <v>0</v>
          </cell>
          <cell r="AI259">
            <v>0</v>
          </cell>
          <cell r="AJ259">
            <v>571616.1</v>
          </cell>
          <cell r="AK259">
            <v>50.000000000000014</v>
          </cell>
          <cell r="AL259">
            <v>23500.000000000007</v>
          </cell>
          <cell r="AM259">
            <v>0</v>
          </cell>
          <cell r="AN259">
            <v>0</v>
          </cell>
          <cell r="AO259">
            <v>23500.000000000007</v>
          </cell>
          <cell r="AP259">
            <v>51</v>
          </cell>
          <cell r="AQ259">
            <v>30090</v>
          </cell>
          <cell r="AR259">
            <v>0</v>
          </cell>
          <cell r="AS259">
            <v>0</v>
          </cell>
          <cell r="AT259">
            <v>30090</v>
          </cell>
          <cell r="AU259">
            <v>59.327777777777818</v>
          </cell>
          <cell r="AV259">
            <v>0</v>
          </cell>
          <cell r="AW259">
            <v>83.461111111111094</v>
          </cell>
          <cell r="AX259">
            <v>18361.444444444442</v>
          </cell>
          <cell r="AY259">
            <v>24.133333333333272</v>
          </cell>
          <cell r="AZ259">
            <v>6515.9999999999836</v>
          </cell>
          <cell r="BA259">
            <v>11.06111111111111</v>
          </cell>
          <cell r="BB259">
            <v>4645.6666666666661</v>
          </cell>
          <cell r="BC259">
            <v>2.0111111111111089</v>
          </cell>
          <cell r="BD259">
            <v>925.11111111111006</v>
          </cell>
          <cell r="BE259">
            <v>1.0055555555555564</v>
          </cell>
          <cell r="BF259">
            <v>492.72222222222263</v>
          </cell>
          <cell r="BG259">
            <v>0</v>
          </cell>
          <cell r="BH259">
            <v>0</v>
          </cell>
          <cell r="BI259">
            <v>30940.94444444442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30940.94444444442</v>
          </cell>
          <cell r="BZ259">
            <v>84530.944444444423</v>
          </cell>
          <cell r="CA259">
            <v>0</v>
          </cell>
          <cell r="CB259">
            <v>84530.944444444423</v>
          </cell>
          <cell r="CC259">
            <v>37.912162162162161</v>
          </cell>
          <cell r="CD259">
            <v>42840.74324324324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42840.74324324324</v>
          </cell>
          <cell r="CR259">
            <v>6.1400000000000077</v>
          </cell>
          <cell r="CS259">
            <v>5679.5000000000073</v>
          </cell>
          <cell r="CT259">
            <v>0</v>
          </cell>
          <cell r="CU259">
            <v>0</v>
          </cell>
          <cell r="CV259">
            <v>5679.5000000000073</v>
          </cell>
          <cell r="CW259">
            <v>17.292993630573257</v>
          </cell>
          <cell r="CX259">
            <v>9770.5414012738893</v>
          </cell>
          <cell r="CY259">
            <v>0</v>
          </cell>
          <cell r="CZ259">
            <v>0</v>
          </cell>
          <cell r="DA259">
            <v>9770.5414012738893</v>
          </cell>
          <cell r="DB259">
            <v>714437.82908896147</v>
          </cell>
          <cell r="DC259">
            <v>0</v>
          </cell>
          <cell r="DD259">
            <v>714437.82908896147</v>
          </cell>
          <cell r="DE259">
            <v>128617</v>
          </cell>
          <cell r="DF259">
            <v>0</v>
          </cell>
          <cell r="DG259">
            <v>128617</v>
          </cell>
          <cell r="DH259">
            <v>25.857142857142858</v>
          </cell>
          <cell r="DI259">
            <v>0</v>
          </cell>
          <cell r="DJ259">
            <v>0.66100000000000003</v>
          </cell>
          <cell r="DK259">
            <v>0</v>
          </cell>
          <cell r="DL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1.0156360164</v>
          </cell>
          <cell r="DS259">
            <v>13182.019133734206</v>
          </cell>
          <cell r="DT259">
            <v>0</v>
          </cell>
          <cell r="DU259">
            <v>13182.019133734206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4665.79</v>
          </cell>
          <cell r="EB259">
            <v>4665.79</v>
          </cell>
          <cell r="EC259">
            <v>0</v>
          </cell>
          <cell r="ED259">
            <v>0</v>
          </cell>
          <cell r="EE259">
            <v>4665.79</v>
          </cell>
          <cell r="EF259">
            <v>4665.79</v>
          </cell>
          <cell r="EG259">
            <v>0</v>
          </cell>
          <cell r="EI259">
            <v>0</v>
          </cell>
          <cell r="EJ259">
            <v>0</v>
          </cell>
          <cell r="EK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146464.8091337342</v>
          </cell>
          <cell r="EQ259">
            <v>0</v>
          </cell>
          <cell r="ER259">
            <v>146464.8091337342</v>
          </cell>
          <cell r="ES259">
            <v>860902.63822269568</v>
          </cell>
          <cell r="ET259">
            <v>0</v>
          </cell>
          <cell r="EU259">
            <v>860902.63822269568</v>
          </cell>
          <cell r="EV259">
            <v>856236.84822269564</v>
          </cell>
          <cell r="EW259">
            <v>4730.5903216723518</v>
          </cell>
          <cell r="EX259">
            <v>4265</v>
          </cell>
          <cell r="EY259">
            <v>0</v>
          </cell>
          <cell r="EZ259">
            <v>771965</v>
          </cell>
          <cell r="FA259">
            <v>0</v>
          </cell>
          <cell r="FB259">
            <v>860902.63822269568</v>
          </cell>
          <cell r="FC259">
            <v>840761.14377181418</v>
          </cell>
          <cell r="FD259">
            <v>0</v>
          </cell>
          <cell r="FE259">
            <v>860902.63822269568</v>
          </cell>
        </row>
        <row r="260">
          <cell r="A260">
            <v>2123</v>
          </cell>
          <cell r="B260">
            <v>8812123</v>
          </cell>
          <cell r="E260" t="str">
            <v>Mistley Norman Church of England Primary School</v>
          </cell>
          <cell r="F260" t="str">
            <v>P</v>
          </cell>
          <cell r="G260" t="str">
            <v/>
          </cell>
          <cell r="H260" t="str">
            <v/>
          </cell>
          <cell r="I260" t="str">
            <v>Y</v>
          </cell>
          <cell r="K260">
            <v>2123</v>
          </cell>
          <cell r="L260">
            <v>141658</v>
          </cell>
          <cell r="O260">
            <v>7</v>
          </cell>
          <cell r="P260">
            <v>0</v>
          </cell>
          <cell r="Q260">
            <v>0</v>
          </cell>
          <cell r="S260">
            <v>6</v>
          </cell>
          <cell r="T260">
            <v>65</v>
          </cell>
          <cell r="V260">
            <v>71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71</v>
          </cell>
          <cell r="AF260">
            <v>224225.1</v>
          </cell>
          <cell r="AG260">
            <v>0</v>
          </cell>
          <cell r="AH260">
            <v>0</v>
          </cell>
          <cell r="AI260">
            <v>0</v>
          </cell>
          <cell r="AJ260">
            <v>224225.1</v>
          </cell>
          <cell r="AK260">
            <v>25</v>
          </cell>
          <cell r="AL260">
            <v>11750</v>
          </cell>
          <cell r="AM260">
            <v>0</v>
          </cell>
          <cell r="AN260">
            <v>0</v>
          </cell>
          <cell r="AO260">
            <v>11750</v>
          </cell>
          <cell r="AP260">
            <v>26.000000000000032</v>
          </cell>
          <cell r="AQ260">
            <v>15340.000000000018</v>
          </cell>
          <cell r="AR260">
            <v>0</v>
          </cell>
          <cell r="AS260">
            <v>0</v>
          </cell>
          <cell r="AT260">
            <v>15340.000000000018</v>
          </cell>
          <cell r="AU260">
            <v>17.000000000000011</v>
          </cell>
          <cell r="AV260">
            <v>0</v>
          </cell>
          <cell r="AW260">
            <v>46</v>
          </cell>
          <cell r="AX260">
            <v>10120</v>
          </cell>
          <cell r="AY260">
            <v>0</v>
          </cell>
          <cell r="AZ260">
            <v>0</v>
          </cell>
          <cell r="BA260">
            <v>3.0000000000000022</v>
          </cell>
          <cell r="BB260">
            <v>1260.0000000000009</v>
          </cell>
          <cell r="BC260">
            <v>4.0000000000000009</v>
          </cell>
          <cell r="BD260">
            <v>1840.0000000000005</v>
          </cell>
          <cell r="BE260">
            <v>0.99999999999999856</v>
          </cell>
          <cell r="BF260">
            <v>489.99999999999932</v>
          </cell>
          <cell r="BG260">
            <v>0</v>
          </cell>
          <cell r="BH260">
            <v>0</v>
          </cell>
          <cell r="BI260">
            <v>13710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13710</v>
          </cell>
          <cell r="BZ260">
            <v>40800.000000000015</v>
          </cell>
          <cell r="CA260">
            <v>0</v>
          </cell>
          <cell r="CB260">
            <v>40800.000000000015</v>
          </cell>
          <cell r="CC260">
            <v>26.98</v>
          </cell>
          <cell r="CD260">
            <v>30487.4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30487.4</v>
          </cell>
          <cell r="CR260">
            <v>5.7399999999999842</v>
          </cell>
          <cell r="CS260">
            <v>5309.4999999999854</v>
          </cell>
          <cell r="CT260">
            <v>0</v>
          </cell>
          <cell r="CU260">
            <v>0</v>
          </cell>
          <cell r="CV260">
            <v>5309.4999999999854</v>
          </cell>
          <cell r="CW260">
            <v>2.1846153846153866</v>
          </cell>
          <cell r="CX260">
            <v>1234.3076923076935</v>
          </cell>
          <cell r="CY260">
            <v>0</v>
          </cell>
          <cell r="CZ260">
            <v>0</v>
          </cell>
          <cell r="DA260">
            <v>1234.3076923076935</v>
          </cell>
          <cell r="DB260">
            <v>302056.30769230775</v>
          </cell>
          <cell r="DC260">
            <v>0</v>
          </cell>
          <cell r="DD260">
            <v>302056.30769230775</v>
          </cell>
          <cell r="DE260">
            <v>128617</v>
          </cell>
          <cell r="DF260">
            <v>0</v>
          </cell>
          <cell r="DG260">
            <v>128617</v>
          </cell>
          <cell r="DH260">
            <v>10.142857142857142</v>
          </cell>
          <cell r="DI260">
            <v>1</v>
          </cell>
          <cell r="DJ260">
            <v>1.744</v>
          </cell>
          <cell r="DK260">
            <v>0</v>
          </cell>
          <cell r="DL260">
            <v>0.35999999999999988</v>
          </cell>
          <cell r="DO260">
            <v>19799.999999999993</v>
          </cell>
          <cell r="DP260">
            <v>0</v>
          </cell>
          <cell r="DQ260">
            <v>19799.999999999993</v>
          </cell>
          <cell r="DR260">
            <v>1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1405.05</v>
          </cell>
          <cell r="EB260">
            <v>1405.05</v>
          </cell>
          <cell r="EC260">
            <v>0</v>
          </cell>
          <cell r="ED260">
            <v>0</v>
          </cell>
          <cell r="EE260">
            <v>1405.05</v>
          </cell>
          <cell r="EF260">
            <v>1405.05</v>
          </cell>
          <cell r="EG260">
            <v>0</v>
          </cell>
          <cell r="EI260">
            <v>0</v>
          </cell>
          <cell r="EJ260">
            <v>0</v>
          </cell>
          <cell r="EK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149822.04999999999</v>
          </cell>
          <cell r="EQ260">
            <v>0</v>
          </cell>
          <cell r="ER260">
            <v>149822.04999999999</v>
          </cell>
          <cell r="ES260">
            <v>451878.35769230773</v>
          </cell>
          <cell r="ET260">
            <v>0</v>
          </cell>
          <cell r="EU260">
            <v>451878.35769230773</v>
          </cell>
          <cell r="EV260">
            <v>450473.30769230775</v>
          </cell>
          <cell r="EW260">
            <v>6344.6944745395458</v>
          </cell>
          <cell r="EX260">
            <v>4265</v>
          </cell>
          <cell r="EY260">
            <v>0</v>
          </cell>
          <cell r="EZ260">
            <v>302815</v>
          </cell>
          <cell r="FA260">
            <v>0</v>
          </cell>
          <cell r="FB260">
            <v>451878.35769230773</v>
          </cell>
          <cell r="FC260">
            <v>436320.24814389617</v>
          </cell>
          <cell r="FD260">
            <v>0</v>
          </cell>
          <cell r="FE260">
            <v>451878.35769230773</v>
          </cell>
        </row>
        <row r="261">
          <cell r="A261">
            <v>2053</v>
          </cell>
          <cell r="B261">
            <v>8812053</v>
          </cell>
          <cell r="E261" t="str">
            <v>Monkwick Infant and Nursery School</v>
          </cell>
          <cell r="F261" t="str">
            <v>P</v>
          </cell>
          <cell r="G261" t="str">
            <v/>
          </cell>
          <cell r="H261" t="str">
            <v/>
          </cell>
          <cell r="I261" t="str">
            <v>Y</v>
          </cell>
          <cell r="K261">
            <v>2053</v>
          </cell>
          <cell r="L261">
            <v>140735</v>
          </cell>
          <cell r="O261">
            <v>3</v>
          </cell>
          <cell r="P261">
            <v>0</v>
          </cell>
          <cell r="Q261">
            <v>0</v>
          </cell>
          <cell r="S261">
            <v>58</v>
          </cell>
          <cell r="T261">
            <v>126</v>
          </cell>
          <cell r="V261">
            <v>184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184</v>
          </cell>
          <cell r="AF261">
            <v>581090.4</v>
          </cell>
          <cell r="AG261">
            <v>0</v>
          </cell>
          <cell r="AH261">
            <v>0</v>
          </cell>
          <cell r="AI261">
            <v>0</v>
          </cell>
          <cell r="AJ261">
            <v>581090.4</v>
          </cell>
          <cell r="AK261">
            <v>61.999999999999915</v>
          </cell>
          <cell r="AL261">
            <v>29139.99999999996</v>
          </cell>
          <cell r="AM261">
            <v>0</v>
          </cell>
          <cell r="AN261">
            <v>0</v>
          </cell>
          <cell r="AO261">
            <v>29139.99999999996</v>
          </cell>
          <cell r="AP261">
            <v>61.999999999999915</v>
          </cell>
          <cell r="AQ261">
            <v>36579.999999999949</v>
          </cell>
          <cell r="AR261">
            <v>0</v>
          </cell>
          <cell r="AS261">
            <v>0</v>
          </cell>
          <cell r="AT261">
            <v>36579.999999999949</v>
          </cell>
          <cell r="AU261">
            <v>24.000000000000064</v>
          </cell>
          <cell r="AV261">
            <v>0</v>
          </cell>
          <cell r="AW261">
            <v>55.000000000000021</v>
          </cell>
          <cell r="AX261">
            <v>12100.000000000005</v>
          </cell>
          <cell r="AY261">
            <v>64.000000000000043</v>
          </cell>
          <cell r="AZ261">
            <v>17280.000000000011</v>
          </cell>
          <cell r="BA261">
            <v>35.000000000000036</v>
          </cell>
          <cell r="BB261">
            <v>14700.000000000015</v>
          </cell>
          <cell r="BC261">
            <v>0</v>
          </cell>
          <cell r="BD261">
            <v>0</v>
          </cell>
          <cell r="BE261">
            <v>5.0000000000000071</v>
          </cell>
          <cell r="BF261">
            <v>2450.0000000000036</v>
          </cell>
          <cell r="BG261">
            <v>0.99999999999999967</v>
          </cell>
          <cell r="BH261">
            <v>639.99999999999977</v>
          </cell>
          <cell r="BI261">
            <v>47170.000000000029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47170.000000000029</v>
          </cell>
          <cell r="BZ261">
            <v>112889.99999999994</v>
          </cell>
          <cell r="CA261">
            <v>0</v>
          </cell>
          <cell r="CB261">
            <v>112889.99999999994</v>
          </cell>
          <cell r="CC261">
            <v>45.009143909174597</v>
          </cell>
          <cell r="CD261">
            <v>50860.332617367298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50860.332617367298</v>
          </cell>
          <cell r="CR261">
            <v>2.9599999999999937</v>
          </cell>
          <cell r="CS261">
            <v>2737.9999999999941</v>
          </cell>
          <cell r="CT261">
            <v>0</v>
          </cell>
          <cell r="CU261">
            <v>0</v>
          </cell>
          <cell r="CV261">
            <v>2737.9999999999941</v>
          </cell>
          <cell r="CW261">
            <v>26.926829268292657</v>
          </cell>
          <cell r="CX261">
            <v>15213.658536585352</v>
          </cell>
          <cell r="CY261">
            <v>0</v>
          </cell>
          <cell r="CZ261">
            <v>0</v>
          </cell>
          <cell r="DA261">
            <v>15213.658536585352</v>
          </cell>
          <cell r="DB261">
            <v>762792.39115395269</v>
          </cell>
          <cell r="DC261">
            <v>0</v>
          </cell>
          <cell r="DD261">
            <v>762792.39115395269</v>
          </cell>
          <cell r="DE261">
            <v>128617</v>
          </cell>
          <cell r="DF261">
            <v>0</v>
          </cell>
          <cell r="DG261">
            <v>128617</v>
          </cell>
          <cell r="DH261">
            <v>61.333333333333336</v>
          </cell>
          <cell r="DI261">
            <v>0</v>
          </cell>
          <cell r="DJ261">
            <v>0.84699999999999998</v>
          </cell>
          <cell r="DK261">
            <v>0</v>
          </cell>
          <cell r="DL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1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3648.2</v>
          </cell>
          <cell r="EB261">
            <v>3648.2</v>
          </cell>
          <cell r="EC261">
            <v>0</v>
          </cell>
          <cell r="ED261">
            <v>0</v>
          </cell>
          <cell r="EE261">
            <v>3648.2</v>
          </cell>
          <cell r="EF261">
            <v>3648.2</v>
          </cell>
          <cell r="EG261">
            <v>0</v>
          </cell>
          <cell r="EI261">
            <v>0</v>
          </cell>
          <cell r="EJ261">
            <v>0</v>
          </cell>
          <cell r="EK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132265.20000000001</v>
          </cell>
          <cell r="EQ261">
            <v>0</v>
          </cell>
          <cell r="ER261">
            <v>132265.20000000001</v>
          </cell>
          <cell r="ES261">
            <v>895057.59115395276</v>
          </cell>
          <cell r="ET261">
            <v>0</v>
          </cell>
          <cell r="EU261">
            <v>895057.59115395276</v>
          </cell>
          <cell r="EV261">
            <v>891409.39115395269</v>
          </cell>
          <cell r="EW261">
            <v>4844.6162562714817</v>
          </cell>
          <cell r="EX261">
            <v>4265</v>
          </cell>
          <cell r="EY261">
            <v>0</v>
          </cell>
          <cell r="EZ261">
            <v>784760</v>
          </cell>
          <cell r="FA261">
            <v>0</v>
          </cell>
          <cell r="FB261">
            <v>895057.59115395276</v>
          </cell>
          <cell r="FC261">
            <v>879671.81162022823</v>
          </cell>
          <cell r="FD261">
            <v>0</v>
          </cell>
          <cell r="FE261">
            <v>895057.59115395276</v>
          </cell>
        </row>
        <row r="262">
          <cell r="A262">
            <v>2165</v>
          </cell>
          <cell r="B262">
            <v>8812165</v>
          </cell>
          <cell r="E262" t="str">
            <v>Monkwick Junior School</v>
          </cell>
          <cell r="F262" t="str">
            <v>P</v>
          </cell>
          <cell r="G262" t="str">
            <v/>
          </cell>
          <cell r="H262" t="str">
            <v/>
          </cell>
          <cell r="I262" t="str">
            <v>Y</v>
          </cell>
          <cell r="K262">
            <v>2165</v>
          </cell>
          <cell r="L262">
            <v>145020</v>
          </cell>
          <cell r="O262">
            <v>4</v>
          </cell>
          <cell r="P262">
            <v>0</v>
          </cell>
          <cell r="Q262">
            <v>0</v>
          </cell>
          <cell r="S262">
            <v>0</v>
          </cell>
          <cell r="T262">
            <v>229</v>
          </cell>
          <cell r="V262">
            <v>229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229</v>
          </cell>
          <cell r="AF262">
            <v>723204.9</v>
          </cell>
          <cell r="AG262">
            <v>0</v>
          </cell>
          <cell r="AH262">
            <v>0</v>
          </cell>
          <cell r="AI262">
            <v>0</v>
          </cell>
          <cell r="AJ262">
            <v>723204.9</v>
          </cell>
          <cell r="AK262">
            <v>80.999999999999972</v>
          </cell>
          <cell r="AL262">
            <v>38069.999999999985</v>
          </cell>
          <cell r="AM262">
            <v>0</v>
          </cell>
          <cell r="AN262">
            <v>0</v>
          </cell>
          <cell r="AO262">
            <v>38069.999999999985</v>
          </cell>
          <cell r="AP262">
            <v>107.9999999999999</v>
          </cell>
          <cell r="AQ262">
            <v>63719.999999999942</v>
          </cell>
          <cell r="AR262">
            <v>0</v>
          </cell>
          <cell r="AS262">
            <v>0</v>
          </cell>
          <cell r="AT262">
            <v>63719.999999999942</v>
          </cell>
          <cell r="AU262">
            <v>33.00000000000005</v>
          </cell>
          <cell r="AV262">
            <v>0</v>
          </cell>
          <cell r="AW262">
            <v>70.000000000000114</v>
          </cell>
          <cell r="AX262">
            <v>15400.000000000025</v>
          </cell>
          <cell r="AY262">
            <v>71.000000000000057</v>
          </cell>
          <cell r="AZ262">
            <v>19170.000000000015</v>
          </cell>
          <cell r="BA262">
            <v>47.999999999999929</v>
          </cell>
          <cell r="BB262">
            <v>20159.999999999971</v>
          </cell>
          <cell r="BC262">
            <v>2.9999999999999982</v>
          </cell>
          <cell r="BD262">
            <v>1379.9999999999991</v>
          </cell>
          <cell r="BE262">
            <v>3.9999999999999902</v>
          </cell>
          <cell r="BF262">
            <v>1959.9999999999952</v>
          </cell>
          <cell r="BG262">
            <v>0</v>
          </cell>
          <cell r="BH262">
            <v>0</v>
          </cell>
          <cell r="BI262">
            <v>58070.000000000007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58070.000000000007</v>
          </cell>
          <cell r="BZ262">
            <v>159859.99999999994</v>
          </cell>
          <cell r="CA262">
            <v>0</v>
          </cell>
          <cell r="CB262">
            <v>159859.99999999994</v>
          </cell>
          <cell r="CC262">
            <v>66.763848396501459</v>
          </cell>
          <cell r="CD262">
            <v>75443.148688046655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75443.148688046655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8.0000000000000036</v>
          </cell>
          <cell r="CX262">
            <v>4520.0000000000018</v>
          </cell>
          <cell r="CY262">
            <v>0</v>
          </cell>
          <cell r="CZ262">
            <v>0</v>
          </cell>
          <cell r="DA262">
            <v>4520.0000000000018</v>
          </cell>
          <cell r="DB262">
            <v>963028.04868804652</v>
          </cell>
          <cell r="DC262">
            <v>0</v>
          </cell>
          <cell r="DD262">
            <v>963028.04868804652</v>
          </cell>
          <cell r="DE262">
            <v>128617</v>
          </cell>
          <cell r="DF262">
            <v>0</v>
          </cell>
          <cell r="DG262">
            <v>128617</v>
          </cell>
          <cell r="DH262">
            <v>57.25</v>
          </cell>
          <cell r="DI262">
            <v>0</v>
          </cell>
          <cell r="DJ262">
            <v>0.84199999999999997</v>
          </cell>
          <cell r="DK262">
            <v>0</v>
          </cell>
          <cell r="DL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1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4007.732</v>
          </cell>
          <cell r="EB262">
            <v>4007.732</v>
          </cell>
          <cell r="EC262">
            <v>0</v>
          </cell>
          <cell r="ED262">
            <v>0</v>
          </cell>
          <cell r="EE262">
            <v>4007.732</v>
          </cell>
          <cell r="EF262">
            <v>4007.732</v>
          </cell>
          <cell r="EG262">
            <v>0</v>
          </cell>
          <cell r="EI262">
            <v>0</v>
          </cell>
          <cell r="EJ262">
            <v>0</v>
          </cell>
          <cell r="EK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132624.73199999999</v>
          </cell>
          <cell r="EQ262">
            <v>0</v>
          </cell>
          <cell r="ER262">
            <v>132624.73199999999</v>
          </cell>
          <cell r="ES262">
            <v>1095652.7806880465</v>
          </cell>
          <cell r="ET262">
            <v>0</v>
          </cell>
          <cell r="EU262">
            <v>1095652.7806880465</v>
          </cell>
          <cell r="EV262">
            <v>1091645.0486880466</v>
          </cell>
          <cell r="EW262">
            <v>4767.0089462360111</v>
          </cell>
          <cell r="EX262">
            <v>4265</v>
          </cell>
          <cell r="EY262">
            <v>0</v>
          </cell>
          <cell r="EZ262">
            <v>976685</v>
          </cell>
          <cell r="FA262">
            <v>0</v>
          </cell>
          <cell r="FB262">
            <v>1095652.7806880465</v>
          </cell>
          <cell r="FC262">
            <v>1063541.0564975538</v>
          </cell>
          <cell r="FD262">
            <v>0</v>
          </cell>
          <cell r="FE262">
            <v>1095652.7806880465</v>
          </cell>
        </row>
        <row r="263">
          <cell r="A263">
            <v>2109</v>
          </cell>
          <cell r="B263">
            <v>8812109</v>
          </cell>
          <cell r="E263" t="str">
            <v>Montgomerie Primary School</v>
          </cell>
          <cell r="F263" t="str">
            <v>P</v>
          </cell>
          <cell r="G263" t="str">
            <v/>
          </cell>
          <cell r="H263" t="str">
            <v/>
          </cell>
          <cell r="I263" t="str">
            <v>Y</v>
          </cell>
          <cell r="K263">
            <v>2109</v>
          </cell>
          <cell r="L263">
            <v>141182</v>
          </cell>
          <cell r="O263">
            <v>7</v>
          </cell>
          <cell r="P263">
            <v>0</v>
          </cell>
          <cell r="Q263">
            <v>0</v>
          </cell>
          <cell r="S263">
            <v>30</v>
          </cell>
          <cell r="T263">
            <v>173</v>
          </cell>
          <cell r="V263">
            <v>203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203</v>
          </cell>
          <cell r="AF263">
            <v>641094.29999999993</v>
          </cell>
          <cell r="AG263">
            <v>0</v>
          </cell>
          <cell r="AH263">
            <v>0</v>
          </cell>
          <cell r="AI263">
            <v>0</v>
          </cell>
          <cell r="AJ263">
            <v>641094.29999999993</v>
          </cell>
          <cell r="AK263">
            <v>42.999999999999964</v>
          </cell>
          <cell r="AL263">
            <v>20209.999999999982</v>
          </cell>
          <cell r="AM263">
            <v>0</v>
          </cell>
          <cell r="AN263">
            <v>0</v>
          </cell>
          <cell r="AO263">
            <v>20209.999999999982</v>
          </cell>
          <cell r="AP263">
            <v>46.999999999999979</v>
          </cell>
          <cell r="AQ263">
            <v>27729.999999999989</v>
          </cell>
          <cell r="AR263">
            <v>0</v>
          </cell>
          <cell r="AS263">
            <v>0</v>
          </cell>
          <cell r="AT263">
            <v>27729.999999999989</v>
          </cell>
          <cell r="AU263">
            <v>164.00000000000006</v>
          </cell>
          <cell r="AV263">
            <v>0</v>
          </cell>
          <cell r="AW263">
            <v>24.000000000000068</v>
          </cell>
          <cell r="AX263">
            <v>5280.0000000000146</v>
          </cell>
          <cell r="AY263">
            <v>13.999999999999996</v>
          </cell>
          <cell r="AZ263">
            <v>3779.9999999999991</v>
          </cell>
          <cell r="BA263">
            <v>0</v>
          </cell>
          <cell r="BB263">
            <v>0</v>
          </cell>
          <cell r="BC263">
            <v>1.0000000000000007</v>
          </cell>
          <cell r="BD263">
            <v>460.00000000000028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9520.0000000000146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9520.0000000000146</v>
          </cell>
          <cell r="BZ263">
            <v>57459.999999999985</v>
          </cell>
          <cell r="CA263">
            <v>0</v>
          </cell>
          <cell r="CB263">
            <v>57459.999999999985</v>
          </cell>
          <cell r="CC263">
            <v>47.485380116959064</v>
          </cell>
          <cell r="CD263">
            <v>53658.479532163743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53658.479532163743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8.2138728323699333</v>
          </cell>
          <cell r="CX263">
            <v>4640.8381502890124</v>
          </cell>
          <cell r="CY263">
            <v>0</v>
          </cell>
          <cell r="CZ263">
            <v>0</v>
          </cell>
          <cell r="DA263">
            <v>4640.8381502890124</v>
          </cell>
          <cell r="DB263">
            <v>756853.61768245266</v>
          </cell>
          <cell r="DC263">
            <v>0</v>
          </cell>
          <cell r="DD263">
            <v>756853.61768245266</v>
          </cell>
          <cell r="DE263">
            <v>128617</v>
          </cell>
          <cell r="DF263">
            <v>0</v>
          </cell>
          <cell r="DG263">
            <v>128617</v>
          </cell>
          <cell r="DH263">
            <v>29</v>
          </cell>
          <cell r="DI263">
            <v>0</v>
          </cell>
          <cell r="DJ263">
            <v>0.47199999999999998</v>
          </cell>
          <cell r="DK263">
            <v>0</v>
          </cell>
          <cell r="DL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1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4264.45</v>
          </cell>
          <cell r="EB263">
            <v>4264.45</v>
          </cell>
          <cell r="EC263">
            <v>0</v>
          </cell>
          <cell r="ED263">
            <v>0</v>
          </cell>
          <cell r="EE263">
            <v>4264.45</v>
          </cell>
          <cell r="EF263">
            <v>4264.45</v>
          </cell>
          <cell r="EG263">
            <v>0</v>
          </cell>
          <cell r="EI263">
            <v>0</v>
          </cell>
          <cell r="EJ263">
            <v>0</v>
          </cell>
          <cell r="EK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132881.45000000001</v>
          </cell>
          <cell r="EQ263">
            <v>0</v>
          </cell>
          <cell r="ER263">
            <v>132881.45000000001</v>
          </cell>
          <cell r="ES263">
            <v>889735.06768245273</v>
          </cell>
          <cell r="ET263">
            <v>0</v>
          </cell>
          <cell r="EU263">
            <v>889735.06768245273</v>
          </cell>
          <cell r="EV263">
            <v>885470.61768245266</v>
          </cell>
          <cell r="EW263">
            <v>4361.9242250367124</v>
          </cell>
          <cell r="EX263">
            <v>4265</v>
          </cell>
          <cell r="EY263">
            <v>0</v>
          </cell>
          <cell r="EZ263">
            <v>865795</v>
          </cell>
          <cell r="FA263">
            <v>0</v>
          </cell>
          <cell r="FB263">
            <v>889735.06768245273</v>
          </cell>
          <cell r="FC263">
            <v>875841.44544125209</v>
          </cell>
          <cell r="FD263">
            <v>0</v>
          </cell>
          <cell r="FE263">
            <v>889735.06768245273</v>
          </cell>
        </row>
        <row r="264">
          <cell r="A264">
            <v>2063</v>
          </cell>
          <cell r="B264">
            <v>8812063</v>
          </cell>
          <cell r="C264">
            <v>1846</v>
          </cell>
          <cell r="D264" t="str">
            <v>RB051846</v>
          </cell>
          <cell r="E264" t="str">
            <v>Montgomery Infant School and Nursery, Colchester</v>
          </cell>
          <cell r="F264" t="str">
            <v>P</v>
          </cell>
          <cell r="G264" t="str">
            <v>Y</v>
          </cell>
          <cell r="H264">
            <v>10018689</v>
          </cell>
          <cell r="I264" t="str">
            <v/>
          </cell>
          <cell r="K264">
            <v>2063</v>
          </cell>
          <cell r="L264">
            <v>114751</v>
          </cell>
          <cell r="O264">
            <v>3</v>
          </cell>
          <cell r="P264">
            <v>0</v>
          </cell>
          <cell r="Q264">
            <v>0</v>
          </cell>
          <cell r="S264">
            <v>87</v>
          </cell>
          <cell r="T264">
            <v>167</v>
          </cell>
          <cell r="V264">
            <v>254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254</v>
          </cell>
          <cell r="AF264">
            <v>802157.4</v>
          </cell>
          <cell r="AG264">
            <v>0</v>
          </cell>
          <cell r="AH264">
            <v>0</v>
          </cell>
          <cell r="AI264">
            <v>0</v>
          </cell>
          <cell r="AJ264">
            <v>802157.4</v>
          </cell>
          <cell r="AK264">
            <v>49.000000000000092</v>
          </cell>
          <cell r="AL264">
            <v>23030.000000000044</v>
          </cell>
          <cell r="AM264">
            <v>0</v>
          </cell>
          <cell r="AN264">
            <v>0</v>
          </cell>
          <cell r="AO264">
            <v>23030.000000000044</v>
          </cell>
          <cell r="AP264">
            <v>50.999999999999957</v>
          </cell>
          <cell r="AQ264">
            <v>30089.999999999975</v>
          </cell>
          <cell r="AR264">
            <v>0</v>
          </cell>
          <cell r="AS264">
            <v>0</v>
          </cell>
          <cell r="AT264">
            <v>30089.999999999975</v>
          </cell>
          <cell r="AU264">
            <v>195.00000000000003</v>
          </cell>
          <cell r="AV264">
            <v>0</v>
          </cell>
          <cell r="AW264">
            <v>12.999999999999995</v>
          </cell>
          <cell r="AX264">
            <v>2859.9999999999986</v>
          </cell>
          <cell r="AY264">
            <v>26.99999999999995</v>
          </cell>
          <cell r="AZ264">
            <v>7289.9999999999864</v>
          </cell>
          <cell r="BA264">
            <v>18.999999999999996</v>
          </cell>
          <cell r="BB264">
            <v>7979.9999999999982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18129.999999999985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18129.999999999985</v>
          </cell>
          <cell r="BZ264">
            <v>71250</v>
          </cell>
          <cell r="CA264">
            <v>0</v>
          </cell>
          <cell r="CB264">
            <v>71250</v>
          </cell>
          <cell r="CC264">
            <v>62.132187787664932</v>
          </cell>
          <cell r="CD264">
            <v>70209.372200061378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70209.372200061378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27.377245508982149</v>
          </cell>
          <cell r="CX264">
            <v>15468.143712574914</v>
          </cell>
          <cell r="CY264">
            <v>0</v>
          </cell>
          <cell r="CZ264">
            <v>0</v>
          </cell>
          <cell r="DA264">
            <v>15468.143712574914</v>
          </cell>
          <cell r="DB264">
            <v>959084.91591263632</v>
          </cell>
          <cell r="DC264">
            <v>0</v>
          </cell>
          <cell r="DD264">
            <v>959084.91591263632</v>
          </cell>
          <cell r="DE264">
            <v>128617</v>
          </cell>
          <cell r="DF264">
            <v>0</v>
          </cell>
          <cell r="DG264">
            <v>128617</v>
          </cell>
          <cell r="DH264">
            <v>84.666666666666671</v>
          </cell>
          <cell r="DI264">
            <v>0</v>
          </cell>
          <cell r="DJ264">
            <v>0.65200000000000002</v>
          </cell>
          <cell r="DK264">
            <v>0</v>
          </cell>
          <cell r="DL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1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28672</v>
          </cell>
          <cell r="EB264">
            <v>29120</v>
          </cell>
          <cell r="EC264">
            <v>0</v>
          </cell>
          <cell r="ED264">
            <v>0</v>
          </cell>
          <cell r="EE264">
            <v>29120</v>
          </cell>
          <cell r="EF264">
            <v>29120</v>
          </cell>
          <cell r="EG264">
            <v>0</v>
          </cell>
          <cell r="EI264">
            <v>0</v>
          </cell>
          <cell r="EJ264">
            <v>0</v>
          </cell>
          <cell r="EK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157737</v>
          </cell>
          <cell r="EQ264">
            <v>0</v>
          </cell>
          <cell r="ER264">
            <v>157737</v>
          </cell>
          <cell r="ES264">
            <v>1116821.9159126363</v>
          </cell>
          <cell r="ET264">
            <v>0</v>
          </cell>
          <cell r="EU264">
            <v>1116821.9159126363</v>
          </cell>
          <cell r="EV264">
            <v>1087701.9159126363</v>
          </cell>
          <cell r="EW264">
            <v>4282.2910075300642</v>
          </cell>
          <cell r="EX264">
            <v>4265</v>
          </cell>
          <cell r="EY264">
            <v>0</v>
          </cell>
          <cell r="EZ264">
            <v>1083310</v>
          </cell>
          <cell r="FA264">
            <v>0</v>
          </cell>
          <cell r="FB264">
            <v>1116821.9159126363</v>
          </cell>
          <cell r="FC264">
            <v>1120610.3265558733</v>
          </cell>
          <cell r="FD264">
            <v>3788.4106432369445</v>
          </cell>
          <cell r="FE264">
            <v>1120610.3265558733</v>
          </cell>
        </row>
        <row r="265">
          <cell r="A265">
            <v>2062</v>
          </cell>
          <cell r="B265">
            <v>8812062</v>
          </cell>
          <cell r="C265">
            <v>1844</v>
          </cell>
          <cell r="D265" t="str">
            <v>RB051844</v>
          </cell>
          <cell r="E265" t="str">
            <v>Montgomery Junior School, Colchester</v>
          </cell>
          <cell r="F265" t="str">
            <v>P</v>
          </cell>
          <cell r="G265" t="str">
            <v>Y</v>
          </cell>
          <cell r="H265">
            <v>10018690</v>
          </cell>
          <cell r="I265" t="str">
            <v/>
          </cell>
          <cell r="K265">
            <v>2062</v>
          </cell>
          <cell r="L265">
            <v>114750</v>
          </cell>
          <cell r="O265">
            <v>4</v>
          </cell>
          <cell r="P265">
            <v>0</v>
          </cell>
          <cell r="Q265">
            <v>0</v>
          </cell>
          <cell r="S265">
            <v>0</v>
          </cell>
          <cell r="T265">
            <v>340</v>
          </cell>
          <cell r="V265">
            <v>340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340</v>
          </cell>
          <cell r="AF265">
            <v>1073754</v>
          </cell>
          <cell r="AG265">
            <v>0</v>
          </cell>
          <cell r="AH265">
            <v>0</v>
          </cell>
          <cell r="AI265">
            <v>0</v>
          </cell>
          <cell r="AJ265">
            <v>1073754</v>
          </cell>
          <cell r="AK265">
            <v>63.000000000000057</v>
          </cell>
          <cell r="AL265">
            <v>29610.000000000025</v>
          </cell>
          <cell r="AM265">
            <v>0</v>
          </cell>
          <cell r="AN265">
            <v>0</v>
          </cell>
          <cell r="AO265">
            <v>29610.000000000025</v>
          </cell>
          <cell r="AP265">
            <v>97.000000000000057</v>
          </cell>
          <cell r="AQ265">
            <v>57230.000000000036</v>
          </cell>
          <cell r="AR265">
            <v>0</v>
          </cell>
          <cell r="AS265">
            <v>0</v>
          </cell>
          <cell r="AT265">
            <v>57230.000000000036</v>
          </cell>
          <cell r="AU265">
            <v>242.99999999999994</v>
          </cell>
          <cell r="AV265">
            <v>0</v>
          </cell>
          <cell r="AW265">
            <v>19.999999999999996</v>
          </cell>
          <cell r="AX265">
            <v>4399.9999999999991</v>
          </cell>
          <cell r="AY265">
            <v>51</v>
          </cell>
          <cell r="AZ265">
            <v>13770</v>
          </cell>
          <cell r="BA265">
            <v>19.999999999999996</v>
          </cell>
          <cell r="BB265">
            <v>8399.9999999999982</v>
          </cell>
          <cell r="BC265">
            <v>3.9999999999999858</v>
          </cell>
          <cell r="BD265">
            <v>1839.9999999999934</v>
          </cell>
          <cell r="BE265">
            <v>1.9999999999999998</v>
          </cell>
          <cell r="BF265">
            <v>979.99999999999989</v>
          </cell>
          <cell r="BG265">
            <v>0</v>
          </cell>
          <cell r="BH265">
            <v>0</v>
          </cell>
          <cell r="BI265">
            <v>29389.999999999993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29389.999999999993</v>
          </cell>
          <cell r="BZ265">
            <v>116230.00000000006</v>
          </cell>
          <cell r="CA265">
            <v>0</v>
          </cell>
          <cell r="CB265">
            <v>116230.00000000006</v>
          </cell>
          <cell r="CC265">
            <v>100.37422037422039</v>
          </cell>
          <cell r="CD265">
            <v>113422.86902286904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113422.86902286904</v>
          </cell>
          <cell r="CR265">
            <v>5.5999999999999943</v>
          </cell>
          <cell r="CS265">
            <v>5179.9999999999945</v>
          </cell>
          <cell r="CT265">
            <v>0</v>
          </cell>
          <cell r="CU265">
            <v>0</v>
          </cell>
          <cell r="CV265">
            <v>5179.9999999999945</v>
          </cell>
          <cell r="CW265">
            <v>27.079646017699101</v>
          </cell>
          <cell r="CX265">
            <v>15299.999999999993</v>
          </cell>
          <cell r="CY265">
            <v>0</v>
          </cell>
          <cell r="CZ265">
            <v>0</v>
          </cell>
          <cell r="DA265">
            <v>15299.999999999993</v>
          </cell>
          <cell r="DB265">
            <v>1323886.869022869</v>
          </cell>
          <cell r="DC265">
            <v>0</v>
          </cell>
          <cell r="DD265">
            <v>1323886.869022869</v>
          </cell>
          <cell r="DE265">
            <v>128617</v>
          </cell>
          <cell r="DF265">
            <v>0</v>
          </cell>
          <cell r="DG265">
            <v>128617</v>
          </cell>
          <cell r="DH265">
            <v>85</v>
          </cell>
          <cell r="DI265">
            <v>0</v>
          </cell>
          <cell r="DJ265">
            <v>0.65800000000000003</v>
          </cell>
          <cell r="DK265">
            <v>0</v>
          </cell>
          <cell r="DL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1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30492</v>
          </cell>
          <cell r="EB265">
            <v>30492</v>
          </cell>
          <cell r="EC265">
            <v>0</v>
          </cell>
          <cell r="ED265">
            <v>0</v>
          </cell>
          <cell r="EE265">
            <v>30492</v>
          </cell>
          <cell r="EF265">
            <v>30492</v>
          </cell>
          <cell r="EG265">
            <v>0</v>
          </cell>
          <cell r="EI265">
            <v>0</v>
          </cell>
          <cell r="EJ265">
            <v>0</v>
          </cell>
          <cell r="EK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159109</v>
          </cell>
          <cell r="EQ265">
            <v>0</v>
          </cell>
          <cell r="ER265">
            <v>159109</v>
          </cell>
          <cell r="ES265">
            <v>1482995.869022869</v>
          </cell>
          <cell r="ET265">
            <v>0</v>
          </cell>
          <cell r="EU265">
            <v>1482995.869022869</v>
          </cell>
          <cell r="EV265">
            <v>1452503.869022869</v>
          </cell>
          <cell r="EW265">
            <v>4272.0702030084385</v>
          </cell>
          <cell r="EX265">
            <v>4265</v>
          </cell>
          <cell r="EY265">
            <v>0</v>
          </cell>
          <cell r="EZ265">
            <v>1450100</v>
          </cell>
          <cell r="FA265">
            <v>0</v>
          </cell>
          <cell r="FB265">
            <v>1482995.869022869</v>
          </cell>
          <cell r="FC265">
            <v>1454237.9427272729</v>
          </cell>
          <cell r="FD265">
            <v>0</v>
          </cell>
          <cell r="FE265">
            <v>1482995.869022869</v>
          </cell>
        </row>
        <row r="266">
          <cell r="A266">
            <v>3670</v>
          </cell>
          <cell r="B266">
            <v>8813670</v>
          </cell>
          <cell r="C266">
            <v>3402</v>
          </cell>
          <cell r="D266" t="str">
            <v>RB053402</v>
          </cell>
          <cell r="E266" t="str">
            <v>Moreton Church of England Voluntary Aided Primary School</v>
          </cell>
          <cell r="F266" t="str">
            <v>P</v>
          </cell>
          <cell r="G266" t="str">
            <v>Y</v>
          </cell>
          <cell r="H266">
            <v>10018774</v>
          </cell>
          <cell r="I266" t="str">
            <v/>
          </cell>
          <cell r="K266">
            <v>3670</v>
          </cell>
          <cell r="L266">
            <v>115188</v>
          </cell>
          <cell r="O266">
            <v>7</v>
          </cell>
          <cell r="P266">
            <v>0</v>
          </cell>
          <cell r="Q266">
            <v>0</v>
          </cell>
          <cell r="S266">
            <v>23</v>
          </cell>
          <cell r="T266">
            <v>157</v>
          </cell>
          <cell r="V266">
            <v>180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180</v>
          </cell>
          <cell r="AF266">
            <v>568458</v>
          </cell>
          <cell r="AG266">
            <v>0</v>
          </cell>
          <cell r="AH266">
            <v>0</v>
          </cell>
          <cell r="AI266">
            <v>0</v>
          </cell>
          <cell r="AJ266">
            <v>568458</v>
          </cell>
          <cell r="AK266">
            <v>19.999999999999979</v>
          </cell>
          <cell r="AL266">
            <v>9399.9999999999891</v>
          </cell>
          <cell r="AM266">
            <v>0</v>
          </cell>
          <cell r="AN266">
            <v>0</v>
          </cell>
          <cell r="AO266">
            <v>9399.9999999999891</v>
          </cell>
          <cell r="AP266">
            <v>27</v>
          </cell>
          <cell r="AQ266">
            <v>15930</v>
          </cell>
          <cell r="AR266">
            <v>0</v>
          </cell>
          <cell r="AS266">
            <v>0</v>
          </cell>
          <cell r="AT266">
            <v>15930</v>
          </cell>
          <cell r="AU266">
            <v>113.00000000000004</v>
          </cell>
          <cell r="AV266">
            <v>0</v>
          </cell>
          <cell r="AW266">
            <v>50.999999999999936</v>
          </cell>
          <cell r="AX266">
            <v>11219.999999999985</v>
          </cell>
          <cell r="AY266">
            <v>14.000000000000005</v>
          </cell>
          <cell r="AZ266">
            <v>3780.0000000000014</v>
          </cell>
          <cell r="BA266">
            <v>0</v>
          </cell>
          <cell r="BB266">
            <v>0</v>
          </cell>
          <cell r="BC266">
            <v>1.9999999999999978</v>
          </cell>
          <cell r="BD266">
            <v>919.99999999999898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15919.999999999985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15919.999999999985</v>
          </cell>
          <cell r="BZ266">
            <v>41249.999999999971</v>
          </cell>
          <cell r="CA266">
            <v>0</v>
          </cell>
          <cell r="CB266">
            <v>41249.999999999971</v>
          </cell>
          <cell r="CC266">
            <v>49.199999999999996</v>
          </cell>
          <cell r="CD266">
            <v>55595.999999999993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55595.999999999993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2.2929936305732461</v>
          </cell>
          <cell r="CX266">
            <v>1295.541401273884</v>
          </cell>
          <cell r="CY266">
            <v>0</v>
          </cell>
          <cell r="CZ266">
            <v>0</v>
          </cell>
          <cell r="DA266">
            <v>1295.541401273884</v>
          </cell>
          <cell r="DB266">
            <v>666599.54140127392</v>
          </cell>
          <cell r="DC266">
            <v>0</v>
          </cell>
          <cell r="DD266">
            <v>666599.54140127392</v>
          </cell>
          <cell r="DE266">
            <v>128617</v>
          </cell>
          <cell r="DF266">
            <v>0</v>
          </cell>
          <cell r="DG266">
            <v>128617</v>
          </cell>
          <cell r="DH266">
            <v>25.714285714285715</v>
          </cell>
          <cell r="DI266">
            <v>0</v>
          </cell>
          <cell r="DJ266">
            <v>2.2949999999999999</v>
          </cell>
          <cell r="DK266">
            <v>0</v>
          </cell>
          <cell r="DL266">
            <v>1</v>
          </cell>
          <cell r="DO266">
            <v>0</v>
          </cell>
          <cell r="DP266">
            <v>0</v>
          </cell>
          <cell r="DQ266">
            <v>0</v>
          </cell>
          <cell r="DR266">
            <v>1.0156360164</v>
          </cell>
          <cell r="DS266">
            <v>12434.018882901604</v>
          </cell>
          <cell r="DT266">
            <v>0</v>
          </cell>
          <cell r="DU266">
            <v>12434.018882901604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2560</v>
          </cell>
          <cell r="EB266">
            <v>2600</v>
          </cell>
          <cell r="EC266">
            <v>0</v>
          </cell>
          <cell r="ED266">
            <v>0</v>
          </cell>
          <cell r="EE266">
            <v>2600</v>
          </cell>
          <cell r="EF266">
            <v>2600</v>
          </cell>
          <cell r="EG266">
            <v>0</v>
          </cell>
          <cell r="EI266">
            <v>0</v>
          </cell>
          <cell r="EJ266">
            <v>0</v>
          </cell>
          <cell r="EK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143651.01888290161</v>
          </cell>
          <cell r="EQ266">
            <v>0</v>
          </cell>
          <cell r="ER266">
            <v>143651.01888290161</v>
          </cell>
          <cell r="ES266">
            <v>810250.56028417556</v>
          </cell>
          <cell r="ET266">
            <v>0</v>
          </cell>
          <cell r="EU266">
            <v>810250.56028417556</v>
          </cell>
          <cell r="EV266">
            <v>807650.56028417556</v>
          </cell>
          <cell r="EW266">
            <v>4486.9475571343082</v>
          </cell>
          <cell r="EX266">
            <v>4265</v>
          </cell>
          <cell r="EY266">
            <v>0</v>
          </cell>
          <cell r="EZ266">
            <v>767700</v>
          </cell>
          <cell r="FA266">
            <v>0</v>
          </cell>
          <cell r="FB266">
            <v>810250.56028417556</v>
          </cell>
          <cell r="FC266">
            <v>802176.62485954829</v>
          </cell>
          <cell r="FD266">
            <v>0</v>
          </cell>
          <cell r="FE266">
            <v>810250.56028417556</v>
          </cell>
        </row>
        <row r="267">
          <cell r="A267">
            <v>2200</v>
          </cell>
          <cell r="B267">
            <v>8812200</v>
          </cell>
          <cell r="E267" t="str">
            <v>Moulsham Infant School</v>
          </cell>
          <cell r="F267" t="str">
            <v>P</v>
          </cell>
          <cell r="G267" t="str">
            <v/>
          </cell>
          <cell r="H267" t="str">
            <v/>
          </cell>
          <cell r="I267" t="str">
            <v>Y</v>
          </cell>
          <cell r="K267">
            <v>2200</v>
          </cell>
          <cell r="L267">
            <v>136855</v>
          </cell>
          <cell r="O267">
            <v>3</v>
          </cell>
          <cell r="P267">
            <v>0</v>
          </cell>
          <cell r="Q267">
            <v>0</v>
          </cell>
          <cell r="S267">
            <v>90</v>
          </cell>
          <cell r="T267">
            <v>180</v>
          </cell>
          <cell r="V267">
            <v>270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270</v>
          </cell>
          <cell r="AF267">
            <v>852687</v>
          </cell>
          <cell r="AG267">
            <v>0</v>
          </cell>
          <cell r="AH267">
            <v>0</v>
          </cell>
          <cell r="AI267">
            <v>0</v>
          </cell>
          <cell r="AJ267">
            <v>852687</v>
          </cell>
          <cell r="AK267">
            <v>26</v>
          </cell>
          <cell r="AL267">
            <v>12220</v>
          </cell>
          <cell r="AM267">
            <v>0</v>
          </cell>
          <cell r="AN267">
            <v>0</v>
          </cell>
          <cell r="AO267">
            <v>12220</v>
          </cell>
          <cell r="AP267">
            <v>26</v>
          </cell>
          <cell r="AQ267">
            <v>15340</v>
          </cell>
          <cell r="AR267">
            <v>0</v>
          </cell>
          <cell r="AS267">
            <v>0</v>
          </cell>
          <cell r="AT267">
            <v>15340</v>
          </cell>
          <cell r="AU267">
            <v>238.00000000000014</v>
          </cell>
          <cell r="AV267">
            <v>0</v>
          </cell>
          <cell r="AW267">
            <v>14.000000000000012</v>
          </cell>
          <cell r="AX267">
            <v>3080.0000000000027</v>
          </cell>
          <cell r="AY267">
            <v>5.9999999999999938</v>
          </cell>
          <cell r="AZ267">
            <v>1619.9999999999984</v>
          </cell>
          <cell r="BA267">
            <v>3.999999999999996</v>
          </cell>
          <cell r="BB267">
            <v>1679.9999999999984</v>
          </cell>
          <cell r="BC267">
            <v>7.999999999999992</v>
          </cell>
          <cell r="BD267">
            <v>3679.9999999999964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10059.999999999996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10059.999999999996</v>
          </cell>
          <cell r="BZ267">
            <v>37620</v>
          </cell>
          <cell r="CA267">
            <v>0</v>
          </cell>
          <cell r="CB267">
            <v>37620</v>
          </cell>
          <cell r="CC267">
            <v>66.046026388462721</v>
          </cell>
          <cell r="CD267">
            <v>74632.009818962877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74632.009818962877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51.000000000000028</v>
          </cell>
          <cell r="CX267">
            <v>28815.000000000015</v>
          </cell>
          <cell r="CY267">
            <v>0</v>
          </cell>
          <cell r="CZ267">
            <v>0</v>
          </cell>
          <cell r="DA267">
            <v>28815.000000000015</v>
          </cell>
          <cell r="DB267">
            <v>993754.00981896289</v>
          </cell>
          <cell r="DC267">
            <v>0</v>
          </cell>
          <cell r="DD267">
            <v>993754.00981896289</v>
          </cell>
          <cell r="DE267">
            <v>128617</v>
          </cell>
          <cell r="DF267">
            <v>0</v>
          </cell>
          <cell r="DG267">
            <v>128617</v>
          </cell>
          <cell r="DH267">
            <v>90</v>
          </cell>
          <cell r="DI267">
            <v>0</v>
          </cell>
          <cell r="DJ267">
            <v>0.90400000000000003</v>
          </cell>
          <cell r="DK267">
            <v>0</v>
          </cell>
          <cell r="DL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1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7296.4</v>
          </cell>
          <cell r="EB267">
            <v>7296.4</v>
          </cell>
          <cell r="EC267">
            <v>0</v>
          </cell>
          <cell r="ED267">
            <v>0</v>
          </cell>
          <cell r="EE267">
            <v>7296.4</v>
          </cell>
          <cell r="EF267">
            <v>7296.4</v>
          </cell>
          <cell r="EG267">
            <v>0</v>
          </cell>
          <cell r="EI267">
            <v>0</v>
          </cell>
          <cell r="EJ267">
            <v>0</v>
          </cell>
          <cell r="EK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135913.4</v>
          </cell>
          <cell r="EQ267">
            <v>0</v>
          </cell>
          <cell r="ER267">
            <v>135913.4</v>
          </cell>
          <cell r="ES267">
            <v>1129667.4098189629</v>
          </cell>
          <cell r="ET267">
            <v>0</v>
          </cell>
          <cell r="EU267">
            <v>1129667.4098189629</v>
          </cell>
          <cell r="EV267">
            <v>1122371.0098189628</v>
          </cell>
          <cell r="EW267">
            <v>4156.9296659961583</v>
          </cell>
          <cell r="EX267">
            <v>4265</v>
          </cell>
          <cell r="EY267">
            <v>108.07033400384171</v>
          </cell>
          <cell r="EZ267">
            <v>1151550</v>
          </cell>
          <cell r="FA267">
            <v>29178.990181037225</v>
          </cell>
          <cell r="FB267">
            <v>1158846.4000000001</v>
          </cell>
          <cell r="FC267">
            <v>1139931.6874999998</v>
          </cell>
          <cell r="FD267">
            <v>0</v>
          </cell>
          <cell r="FE267">
            <v>1158846.4000000001</v>
          </cell>
        </row>
        <row r="268">
          <cell r="A268">
            <v>2180</v>
          </cell>
          <cell r="B268">
            <v>8812180</v>
          </cell>
          <cell r="E268" t="str">
            <v>Moulsham Junior School</v>
          </cell>
          <cell r="F268" t="str">
            <v>P</v>
          </cell>
          <cell r="G268" t="str">
            <v/>
          </cell>
          <cell r="H268" t="str">
            <v/>
          </cell>
          <cell r="I268" t="str">
            <v>Y</v>
          </cell>
          <cell r="K268">
            <v>2180</v>
          </cell>
          <cell r="L268">
            <v>137971</v>
          </cell>
          <cell r="O268">
            <v>4</v>
          </cell>
          <cell r="P268">
            <v>0</v>
          </cell>
          <cell r="Q268">
            <v>0</v>
          </cell>
          <cell r="S268">
            <v>0</v>
          </cell>
          <cell r="T268">
            <v>679</v>
          </cell>
          <cell r="V268">
            <v>679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679</v>
          </cell>
          <cell r="AF268">
            <v>2144349.9</v>
          </cell>
          <cell r="AG268">
            <v>0</v>
          </cell>
          <cell r="AH268">
            <v>0</v>
          </cell>
          <cell r="AI268">
            <v>0</v>
          </cell>
          <cell r="AJ268">
            <v>2144349.9</v>
          </cell>
          <cell r="AK268">
            <v>103.00000000000021</v>
          </cell>
          <cell r="AL268">
            <v>48410.000000000102</v>
          </cell>
          <cell r="AM268">
            <v>0</v>
          </cell>
          <cell r="AN268">
            <v>0</v>
          </cell>
          <cell r="AO268">
            <v>48410.000000000102</v>
          </cell>
          <cell r="AP268">
            <v>116.00000000000003</v>
          </cell>
          <cell r="AQ268">
            <v>68440.000000000015</v>
          </cell>
          <cell r="AR268">
            <v>0</v>
          </cell>
          <cell r="AS268">
            <v>0</v>
          </cell>
          <cell r="AT268">
            <v>68440.000000000015</v>
          </cell>
          <cell r="AU268">
            <v>594.99999999999966</v>
          </cell>
          <cell r="AV268">
            <v>0</v>
          </cell>
          <cell r="AW268">
            <v>39.999999999999993</v>
          </cell>
          <cell r="AX268">
            <v>8799.9999999999982</v>
          </cell>
          <cell r="AY268">
            <v>28.000000000000032</v>
          </cell>
          <cell r="AZ268">
            <v>7560.0000000000082</v>
          </cell>
          <cell r="BA268">
            <v>2.0000000000000031</v>
          </cell>
          <cell r="BB268">
            <v>840.00000000000125</v>
          </cell>
          <cell r="BC268">
            <v>13.99999999999998</v>
          </cell>
          <cell r="BD268">
            <v>6439.9999999999909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23640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23640</v>
          </cell>
          <cell r="BZ268">
            <v>140490.00000000012</v>
          </cell>
          <cell r="CA268">
            <v>0</v>
          </cell>
          <cell r="CB268">
            <v>140490.00000000012</v>
          </cell>
          <cell r="CC268">
            <v>157.82162162162163</v>
          </cell>
          <cell r="CD268">
            <v>178338.43243243246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178338.43243243246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29.000000000000007</v>
          </cell>
          <cell r="CX268">
            <v>16385.000000000004</v>
          </cell>
          <cell r="CY268">
            <v>0</v>
          </cell>
          <cell r="CZ268">
            <v>0</v>
          </cell>
          <cell r="DA268">
            <v>16385.000000000004</v>
          </cell>
          <cell r="DB268">
            <v>2479563.3324324326</v>
          </cell>
          <cell r="DC268">
            <v>0</v>
          </cell>
          <cell r="DD268">
            <v>2479563.3324324326</v>
          </cell>
          <cell r="DE268">
            <v>128617</v>
          </cell>
          <cell r="DF268">
            <v>0</v>
          </cell>
          <cell r="DG268">
            <v>128617</v>
          </cell>
          <cell r="DH268">
            <v>169.75</v>
          </cell>
          <cell r="DI268">
            <v>0</v>
          </cell>
          <cell r="DJ268">
            <v>1.034</v>
          </cell>
          <cell r="DK268">
            <v>0</v>
          </cell>
          <cell r="DL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1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8508.01</v>
          </cell>
          <cell r="EB268">
            <v>8508.01</v>
          </cell>
          <cell r="EC268">
            <v>0</v>
          </cell>
          <cell r="ED268">
            <v>0</v>
          </cell>
          <cell r="EE268">
            <v>8508.01</v>
          </cell>
          <cell r="EF268">
            <v>8508.01</v>
          </cell>
          <cell r="EG268">
            <v>0</v>
          </cell>
          <cell r="EI268">
            <v>0</v>
          </cell>
          <cell r="EJ268">
            <v>0</v>
          </cell>
          <cell r="EK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137125.01</v>
          </cell>
          <cell r="EQ268">
            <v>0</v>
          </cell>
          <cell r="ER268">
            <v>137125.01</v>
          </cell>
          <cell r="ES268">
            <v>2616688.3424324328</v>
          </cell>
          <cell r="ET268">
            <v>0</v>
          </cell>
          <cell r="EU268">
            <v>2616688.3424324328</v>
          </cell>
          <cell r="EV268">
            <v>2608180.3324324326</v>
          </cell>
          <cell r="EW268">
            <v>3841.2081479122717</v>
          </cell>
          <cell r="EX268">
            <v>4265</v>
          </cell>
          <cell r="EY268">
            <v>423.79185208772833</v>
          </cell>
          <cell r="EZ268">
            <v>2895935</v>
          </cell>
          <cell r="FA268">
            <v>287754.66756756743</v>
          </cell>
          <cell r="FB268">
            <v>2904443.0100000002</v>
          </cell>
          <cell r="FC268">
            <v>2859429.7267288445</v>
          </cell>
          <cell r="FD268">
            <v>0</v>
          </cell>
          <cell r="FE268">
            <v>2904443.0100000002</v>
          </cell>
        </row>
        <row r="269">
          <cell r="A269">
            <v>3221</v>
          </cell>
          <cell r="B269">
            <v>8813221</v>
          </cell>
          <cell r="E269" t="str">
            <v>Mountnessing Church of England Primary School</v>
          </cell>
          <cell r="F269" t="str">
            <v>P</v>
          </cell>
          <cell r="G269" t="str">
            <v/>
          </cell>
          <cell r="H269" t="str">
            <v/>
          </cell>
          <cell r="I269" t="str">
            <v>Y</v>
          </cell>
          <cell r="K269">
            <v>3221</v>
          </cell>
          <cell r="L269">
            <v>145773</v>
          </cell>
          <cell r="M269">
            <v>15</v>
          </cell>
          <cell r="O269">
            <v>7</v>
          </cell>
          <cell r="P269">
            <v>0</v>
          </cell>
          <cell r="Q269">
            <v>0</v>
          </cell>
          <cell r="S269">
            <v>32.75</v>
          </cell>
          <cell r="T269">
            <v>105</v>
          </cell>
          <cell r="V269">
            <v>137.75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137.75</v>
          </cell>
          <cell r="AF269">
            <v>435028.27499999997</v>
          </cell>
          <cell r="AG269">
            <v>0</v>
          </cell>
          <cell r="AH269">
            <v>0</v>
          </cell>
          <cell r="AI269">
            <v>0</v>
          </cell>
          <cell r="AJ269">
            <v>435028.27499999997</v>
          </cell>
          <cell r="AK269">
            <v>10.678294573643406</v>
          </cell>
          <cell r="AL269">
            <v>5018.7984496124009</v>
          </cell>
          <cell r="AM269">
            <v>0</v>
          </cell>
          <cell r="AN269">
            <v>0</v>
          </cell>
          <cell r="AO269">
            <v>5018.7984496124009</v>
          </cell>
          <cell r="AP269">
            <v>11.746124031007758</v>
          </cell>
          <cell r="AQ269">
            <v>6930.2131782945771</v>
          </cell>
          <cell r="AR269">
            <v>0</v>
          </cell>
          <cell r="AS269">
            <v>0</v>
          </cell>
          <cell r="AT269">
            <v>6930.2131782945771</v>
          </cell>
          <cell r="AU269">
            <v>124.8359375</v>
          </cell>
          <cell r="AV269">
            <v>0</v>
          </cell>
          <cell r="AW269">
            <v>8.609375</v>
          </cell>
          <cell r="AX269">
            <v>1894.0625</v>
          </cell>
          <cell r="AY269">
            <v>4.3046875</v>
          </cell>
          <cell r="AZ269">
            <v>1162.265625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3056.328125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3056.328125</v>
          </cell>
          <cell r="BZ269">
            <v>15005.339752906977</v>
          </cell>
          <cell r="CA269">
            <v>0</v>
          </cell>
          <cell r="CB269">
            <v>15005.339752906977</v>
          </cell>
          <cell r="CC269">
            <v>21.575301204819279</v>
          </cell>
          <cell r="CD269">
            <v>24380.090361445786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24380.090361445786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3.9357142857142895</v>
          </cell>
          <cell r="CX269">
            <v>2223.6785714285734</v>
          </cell>
          <cell r="CY269">
            <v>0</v>
          </cell>
          <cell r="CZ269">
            <v>0</v>
          </cell>
          <cell r="DA269">
            <v>2223.6785714285734</v>
          </cell>
          <cell r="DB269">
            <v>476637.38368578133</v>
          </cell>
          <cell r="DC269">
            <v>0</v>
          </cell>
          <cell r="DD269">
            <v>476637.38368578133</v>
          </cell>
          <cell r="DE269">
            <v>128617</v>
          </cell>
          <cell r="DF269">
            <v>0</v>
          </cell>
          <cell r="DG269">
            <v>128617</v>
          </cell>
          <cell r="DH269">
            <v>19.678571428571427</v>
          </cell>
          <cell r="DI269">
            <v>0.16088117489986653</v>
          </cell>
          <cell r="DJ269">
            <v>1.718</v>
          </cell>
          <cell r="DK269">
            <v>0</v>
          </cell>
          <cell r="DL269">
            <v>0.29499999999999982</v>
          </cell>
          <cell r="DO269">
            <v>2610.2970627503332</v>
          </cell>
          <cell r="DP269">
            <v>0</v>
          </cell>
          <cell r="DQ269">
            <v>2610.2970627503332</v>
          </cell>
          <cell r="DR269">
            <v>1.0156360164</v>
          </cell>
          <cell r="DS269">
            <v>9504.5821171648113</v>
          </cell>
          <cell r="DT269">
            <v>0</v>
          </cell>
          <cell r="DU269">
            <v>9504.5821171648113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1832.5418</v>
          </cell>
          <cell r="EB269">
            <v>1832.5418</v>
          </cell>
          <cell r="EC269">
            <v>0</v>
          </cell>
          <cell r="ED269">
            <v>0</v>
          </cell>
          <cell r="EE269">
            <v>1832.5418</v>
          </cell>
          <cell r="EF269">
            <v>1832.5418</v>
          </cell>
          <cell r="EG269">
            <v>0</v>
          </cell>
          <cell r="EI269">
            <v>0</v>
          </cell>
          <cell r="EJ269">
            <v>0</v>
          </cell>
          <cell r="EK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142564.42097991513</v>
          </cell>
          <cell r="EQ269">
            <v>0</v>
          </cell>
          <cell r="ER269">
            <v>142564.42097991513</v>
          </cell>
          <cell r="ES269">
            <v>619201.80466569646</v>
          </cell>
          <cell r="ET269">
            <v>0</v>
          </cell>
          <cell r="EU269">
            <v>619201.80466569646</v>
          </cell>
          <cell r="EV269">
            <v>617369.26286569657</v>
          </cell>
          <cell r="EW269">
            <v>4481.8095307854564</v>
          </cell>
          <cell r="EX269">
            <v>4265</v>
          </cell>
          <cell r="EY269">
            <v>0</v>
          </cell>
          <cell r="EZ269">
            <v>587503.75</v>
          </cell>
          <cell r="FA269">
            <v>0</v>
          </cell>
          <cell r="FB269">
            <v>619201.80466569646</v>
          </cell>
          <cell r="FC269">
            <v>627714.05455742392</v>
          </cell>
          <cell r="FD269">
            <v>8512.2498917274643</v>
          </cell>
          <cell r="FE269">
            <v>627714.05455742392</v>
          </cell>
        </row>
        <row r="270">
          <cell r="A270">
            <v>2007</v>
          </cell>
          <cell r="B270">
            <v>8812007</v>
          </cell>
          <cell r="C270">
            <v>1848</v>
          </cell>
          <cell r="D270" t="str">
            <v>RB051848</v>
          </cell>
          <cell r="E270" t="str">
            <v>Myland Community Primary School</v>
          </cell>
          <cell r="F270" t="str">
            <v>P</v>
          </cell>
          <cell r="G270" t="str">
            <v>Y</v>
          </cell>
          <cell r="H270">
            <v>10019219</v>
          </cell>
          <cell r="I270" t="str">
            <v/>
          </cell>
          <cell r="K270">
            <v>2007</v>
          </cell>
          <cell r="L270">
            <v>114708</v>
          </cell>
          <cell r="O270">
            <v>7</v>
          </cell>
          <cell r="P270">
            <v>0</v>
          </cell>
          <cell r="Q270">
            <v>0</v>
          </cell>
          <cell r="S270">
            <v>42</v>
          </cell>
          <cell r="T270">
            <v>261</v>
          </cell>
          <cell r="V270">
            <v>303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303</v>
          </cell>
          <cell r="AF270">
            <v>956904.29999999993</v>
          </cell>
          <cell r="AG270">
            <v>0</v>
          </cell>
          <cell r="AH270">
            <v>0</v>
          </cell>
          <cell r="AI270">
            <v>0</v>
          </cell>
          <cell r="AJ270">
            <v>956904.29999999993</v>
          </cell>
          <cell r="AK270">
            <v>42.000000000000114</v>
          </cell>
          <cell r="AL270">
            <v>19740.000000000055</v>
          </cell>
          <cell r="AM270">
            <v>0</v>
          </cell>
          <cell r="AN270">
            <v>0</v>
          </cell>
          <cell r="AO270">
            <v>19740.000000000055</v>
          </cell>
          <cell r="AP270">
            <v>45.000000000000149</v>
          </cell>
          <cell r="AQ270">
            <v>26550.000000000087</v>
          </cell>
          <cell r="AR270">
            <v>0</v>
          </cell>
          <cell r="AS270">
            <v>0</v>
          </cell>
          <cell r="AT270">
            <v>26550.000000000087</v>
          </cell>
          <cell r="AU270">
            <v>293.99999999999994</v>
          </cell>
          <cell r="AV270">
            <v>0</v>
          </cell>
          <cell r="AW270">
            <v>5.9999999999999991</v>
          </cell>
          <cell r="AX270">
            <v>1319.9999999999998</v>
          </cell>
          <cell r="AY270">
            <v>2.9999999999999996</v>
          </cell>
          <cell r="AZ270">
            <v>809.99999999999989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2129.9999999999995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2129.9999999999995</v>
          </cell>
          <cell r="BZ270">
            <v>48420.000000000146</v>
          </cell>
          <cell r="CA270">
            <v>0</v>
          </cell>
          <cell r="CB270">
            <v>48420.000000000146</v>
          </cell>
          <cell r="CC270">
            <v>49.860759493670884</v>
          </cell>
          <cell r="CD270">
            <v>56342.6582278481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56342.6582278481</v>
          </cell>
          <cell r="CR270">
            <v>1.8199999999999967</v>
          </cell>
          <cell r="CS270">
            <v>1683.499999999997</v>
          </cell>
          <cell r="CT270">
            <v>0</v>
          </cell>
          <cell r="CU270">
            <v>0</v>
          </cell>
          <cell r="CV270">
            <v>1683.499999999997</v>
          </cell>
          <cell r="CW270">
            <v>24.379310344827577</v>
          </cell>
          <cell r="CX270">
            <v>13774.310344827582</v>
          </cell>
          <cell r="CY270">
            <v>0</v>
          </cell>
          <cell r="CZ270">
            <v>0</v>
          </cell>
          <cell r="DA270">
            <v>13774.310344827582</v>
          </cell>
          <cell r="DB270">
            <v>1077124.7685726758</v>
          </cell>
          <cell r="DC270">
            <v>0</v>
          </cell>
          <cell r="DD270">
            <v>1077124.7685726758</v>
          </cell>
          <cell r="DE270">
            <v>128617</v>
          </cell>
          <cell r="DF270">
            <v>0</v>
          </cell>
          <cell r="DG270">
            <v>128617</v>
          </cell>
          <cell r="DH270">
            <v>43.285714285714285</v>
          </cell>
          <cell r="DI270">
            <v>0</v>
          </cell>
          <cell r="DJ270">
            <v>0.878</v>
          </cell>
          <cell r="DK270">
            <v>0</v>
          </cell>
          <cell r="DL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1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24950</v>
          </cell>
          <cell r="EB270">
            <v>25350</v>
          </cell>
          <cell r="EC270">
            <v>0</v>
          </cell>
          <cell r="ED270">
            <v>0</v>
          </cell>
          <cell r="EE270">
            <v>25350</v>
          </cell>
          <cell r="EF270">
            <v>25350</v>
          </cell>
          <cell r="EG270">
            <v>0</v>
          </cell>
          <cell r="EI270">
            <v>0</v>
          </cell>
          <cell r="EJ270">
            <v>0</v>
          </cell>
          <cell r="EK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153967</v>
          </cell>
          <cell r="EQ270">
            <v>0</v>
          </cell>
          <cell r="ER270">
            <v>153967</v>
          </cell>
          <cell r="ES270">
            <v>1231091.7685726758</v>
          </cell>
          <cell r="ET270">
            <v>0</v>
          </cell>
          <cell r="EU270">
            <v>1231091.7685726758</v>
          </cell>
          <cell r="EV270">
            <v>1205741.7685726758</v>
          </cell>
          <cell r="EW270">
            <v>3979.3457708669166</v>
          </cell>
          <cell r="EX270">
            <v>4265</v>
          </cell>
          <cell r="EY270">
            <v>285.65422913308339</v>
          </cell>
          <cell r="EZ270">
            <v>1292295</v>
          </cell>
          <cell r="FA270">
            <v>86553.231427324237</v>
          </cell>
          <cell r="FB270">
            <v>1317645</v>
          </cell>
          <cell r="FC270">
            <v>1297512.2834300343</v>
          </cell>
          <cell r="FD270">
            <v>0</v>
          </cell>
          <cell r="FE270">
            <v>1317645</v>
          </cell>
        </row>
        <row r="271">
          <cell r="A271">
            <v>2733</v>
          </cell>
          <cell r="B271">
            <v>8812733</v>
          </cell>
          <cell r="C271">
            <v>3440</v>
          </cell>
          <cell r="D271" t="str">
            <v>RB053440</v>
          </cell>
          <cell r="E271" t="str">
            <v>Nazeing Primary School</v>
          </cell>
          <cell r="F271" t="str">
            <v>P</v>
          </cell>
          <cell r="G271" t="str">
            <v>Y</v>
          </cell>
          <cell r="H271">
            <v>10035694</v>
          </cell>
          <cell r="I271" t="str">
            <v/>
          </cell>
          <cell r="K271">
            <v>2733</v>
          </cell>
          <cell r="L271">
            <v>114972</v>
          </cell>
          <cell r="O271">
            <v>7</v>
          </cell>
          <cell r="P271">
            <v>0</v>
          </cell>
          <cell r="Q271">
            <v>0</v>
          </cell>
          <cell r="S271">
            <v>39</v>
          </cell>
          <cell r="T271">
            <v>228</v>
          </cell>
          <cell r="V271">
            <v>267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267</v>
          </cell>
          <cell r="AF271">
            <v>843212.7</v>
          </cell>
          <cell r="AG271">
            <v>0</v>
          </cell>
          <cell r="AH271">
            <v>0</v>
          </cell>
          <cell r="AI271">
            <v>0</v>
          </cell>
          <cell r="AJ271">
            <v>843212.7</v>
          </cell>
          <cell r="AK271">
            <v>38.999999999999979</v>
          </cell>
          <cell r="AL271">
            <v>18329.999999999989</v>
          </cell>
          <cell r="AM271">
            <v>0</v>
          </cell>
          <cell r="AN271">
            <v>0</v>
          </cell>
          <cell r="AO271">
            <v>18329.999999999989</v>
          </cell>
          <cell r="AP271">
            <v>43.000000000000064</v>
          </cell>
          <cell r="AQ271">
            <v>25370.000000000036</v>
          </cell>
          <cell r="AR271">
            <v>0</v>
          </cell>
          <cell r="AS271">
            <v>0</v>
          </cell>
          <cell r="AT271">
            <v>25370.000000000036</v>
          </cell>
          <cell r="AU271">
            <v>184.06818181818173</v>
          </cell>
          <cell r="AV271">
            <v>0</v>
          </cell>
          <cell r="AW271">
            <v>15.170454545454541</v>
          </cell>
          <cell r="AX271">
            <v>3337.4999999999991</v>
          </cell>
          <cell r="AY271">
            <v>62.704545454545496</v>
          </cell>
          <cell r="AZ271">
            <v>16930.227272727283</v>
          </cell>
          <cell r="BA271">
            <v>4.0454545454545583</v>
          </cell>
          <cell r="BB271">
            <v>1699.0909090909145</v>
          </cell>
          <cell r="BC271">
            <v>0</v>
          </cell>
          <cell r="BD271">
            <v>0</v>
          </cell>
          <cell r="BE271">
            <v>1.0113636363636369</v>
          </cell>
          <cell r="BF271">
            <v>495.5681818181821</v>
          </cell>
          <cell r="BG271">
            <v>0</v>
          </cell>
          <cell r="BH271">
            <v>0</v>
          </cell>
          <cell r="BI271">
            <v>22462.386363636382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22462.386363636382</v>
          </cell>
          <cell r="BZ271">
            <v>66162.386363636411</v>
          </cell>
          <cell r="CA271">
            <v>0</v>
          </cell>
          <cell r="CB271">
            <v>66162.386363636411</v>
          </cell>
          <cell r="CC271">
            <v>43.906666666666666</v>
          </cell>
          <cell r="CD271">
            <v>49614.533333333333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49614.533333333333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19.907894736842096</v>
          </cell>
          <cell r="CX271">
            <v>11247.960526315785</v>
          </cell>
          <cell r="CY271">
            <v>0</v>
          </cell>
          <cell r="CZ271">
            <v>0</v>
          </cell>
          <cell r="DA271">
            <v>11247.960526315785</v>
          </cell>
          <cell r="DB271">
            <v>970237.58022328536</v>
          </cell>
          <cell r="DC271">
            <v>0</v>
          </cell>
          <cell r="DD271">
            <v>970237.58022328536</v>
          </cell>
          <cell r="DE271">
            <v>128617</v>
          </cell>
          <cell r="DF271">
            <v>0</v>
          </cell>
          <cell r="DG271">
            <v>128617</v>
          </cell>
          <cell r="DH271">
            <v>38.142857142857146</v>
          </cell>
          <cell r="DI271">
            <v>0</v>
          </cell>
          <cell r="DJ271">
            <v>2.0219999999999998</v>
          </cell>
          <cell r="DK271">
            <v>0</v>
          </cell>
          <cell r="DL271">
            <v>1</v>
          </cell>
          <cell r="DO271">
            <v>0</v>
          </cell>
          <cell r="DP271">
            <v>0</v>
          </cell>
          <cell r="DQ271">
            <v>0</v>
          </cell>
          <cell r="DR271">
            <v>1.0156360164</v>
          </cell>
          <cell r="DS271">
            <v>17181.708237586416</v>
          </cell>
          <cell r="DT271">
            <v>0</v>
          </cell>
          <cell r="DU271">
            <v>17181.708237586416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19710.5</v>
          </cell>
          <cell r="EB271">
            <v>20895.5</v>
          </cell>
          <cell r="EC271">
            <v>0</v>
          </cell>
          <cell r="ED271">
            <v>0</v>
          </cell>
          <cell r="EE271">
            <v>20895.5</v>
          </cell>
          <cell r="EF271">
            <v>20895.5</v>
          </cell>
          <cell r="EG271">
            <v>0</v>
          </cell>
          <cell r="EI271">
            <v>0</v>
          </cell>
          <cell r="EJ271">
            <v>0</v>
          </cell>
          <cell r="EK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166694.20823758643</v>
          </cell>
          <cell r="EQ271">
            <v>0</v>
          </cell>
          <cell r="ER271">
            <v>166694.20823758643</v>
          </cell>
          <cell r="ES271">
            <v>1136931.7884608717</v>
          </cell>
          <cell r="ET271">
            <v>0</v>
          </cell>
          <cell r="EU271">
            <v>1136931.7884608717</v>
          </cell>
          <cell r="EV271">
            <v>1116036.2884608717</v>
          </cell>
          <cell r="EW271">
            <v>4179.9111927373469</v>
          </cell>
          <cell r="EX271">
            <v>4265</v>
          </cell>
          <cell r="EY271">
            <v>85.088807262653063</v>
          </cell>
          <cell r="EZ271">
            <v>1138755</v>
          </cell>
          <cell r="FA271">
            <v>22718.71153912833</v>
          </cell>
          <cell r="FB271">
            <v>1159650.5</v>
          </cell>
          <cell r="FC271">
            <v>1155989.5722352474</v>
          </cell>
          <cell r="FD271">
            <v>0</v>
          </cell>
          <cell r="FE271">
            <v>1159650.5</v>
          </cell>
        </row>
        <row r="272">
          <cell r="A272">
            <v>2177</v>
          </cell>
          <cell r="B272">
            <v>8812177</v>
          </cell>
          <cell r="E272" t="str">
            <v>Newhall Primary Academy</v>
          </cell>
          <cell r="F272" t="str">
            <v>P</v>
          </cell>
          <cell r="G272" t="str">
            <v/>
          </cell>
          <cell r="H272" t="str">
            <v/>
          </cell>
          <cell r="I272" t="str">
            <v>Y</v>
          </cell>
          <cell r="K272">
            <v>2177</v>
          </cell>
          <cell r="L272">
            <v>145880</v>
          </cell>
          <cell r="M272">
            <v>50</v>
          </cell>
          <cell r="O272">
            <v>5</v>
          </cell>
          <cell r="P272">
            <v>0</v>
          </cell>
          <cell r="Q272">
            <v>0</v>
          </cell>
          <cell r="S272">
            <v>89.166666666666671</v>
          </cell>
          <cell r="T272">
            <v>171</v>
          </cell>
          <cell r="V272">
            <v>260.16666666666669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260.16666666666669</v>
          </cell>
          <cell r="AF272">
            <v>821632.35000000009</v>
          </cell>
          <cell r="AG272">
            <v>0</v>
          </cell>
          <cell r="AH272">
            <v>0</v>
          </cell>
          <cell r="AI272">
            <v>0</v>
          </cell>
          <cell r="AJ272">
            <v>821632.35000000009</v>
          </cell>
          <cell r="AK272">
            <v>31.53535353535348</v>
          </cell>
          <cell r="AL272">
            <v>14821.616161616135</v>
          </cell>
          <cell r="AM272">
            <v>0</v>
          </cell>
          <cell r="AN272">
            <v>0</v>
          </cell>
          <cell r="AO272">
            <v>14821.616161616135</v>
          </cell>
          <cell r="AP272">
            <v>33.787878787878824</v>
          </cell>
          <cell r="AQ272">
            <v>19934.848484848506</v>
          </cell>
          <cell r="AR272">
            <v>0</v>
          </cell>
          <cell r="AS272">
            <v>0</v>
          </cell>
          <cell r="AT272">
            <v>19934.848484848506</v>
          </cell>
          <cell r="AU272">
            <v>235.28115942028998</v>
          </cell>
          <cell r="AV272">
            <v>0</v>
          </cell>
          <cell r="AW272">
            <v>13.573913043478273</v>
          </cell>
          <cell r="AX272">
            <v>2986.2608695652198</v>
          </cell>
          <cell r="AY272">
            <v>10.180434782608698</v>
          </cell>
          <cell r="AZ272">
            <v>2748.7173913043484</v>
          </cell>
          <cell r="BA272">
            <v>1.1311594202898547</v>
          </cell>
          <cell r="BB272">
            <v>475.08695652173901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6210.0652173913068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6210.0652173913068</v>
          </cell>
          <cell r="BZ272">
            <v>40966.529863855947</v>
          </cell>
          <cell r="CA272">
            <v>0</v>
          </cell>
          <cell r="CB272">
            <v>40966.529863855947</v>
          </cell>
          <cell r="CC272">
            <v>59.621527777777779</v>
          </cell>
          <cell r="CD272">
            <v>67372.326388888891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67372.326388888891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65.422027290448455</v>
          </cell>
          <cell r="CX272">
            <v>36963.44541910338</v>
          </cell>
          <cell r="CY272">
            <v>0</v>
          </cell>
          <cell r="CZ272">
            <v>0</v>
          </cell>
          <cell r="DA272">
            <v>36963.44541910338</v>
          </cell>
          <cell r="DB272">
            <v>966934.65167184838</v>
          </cell>
          <cell r="DC272">
            <v>0</v>
          </cell>
          <cell r="DD272">
            <v>966934.65167184838</v>
          </cell>
          <cell r="DE272">
            <v>128617</v>
          </cell>
          <cell r="DF272">
            <v>0</v>
          </cell>
          <cell r="DG272">
            <v>128617</v>
          </cell>
          <cell r="DH272">
            <v>52.033333333333339</v>
          </cell>
          <cell r="DI272">
            <v>0</v>
          </cell>
          <cell r="DJ272">
            <v>0.94799999999999995</v>
          </cell>
          <cell r="DK272">
            <v>0</v>
          </cell>
          <cell r="DL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1.0156360164</v>
          </cell>
          <cell r="DS272">
            <v>17130.063592588114</v>
          </cell>
          <cell r="DT272">
            <v>0</v>
          </cell>
          <cell r="DU272">
            <v>17130.063592588114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I272">
            <v>0</v>
          </cell>
          <cell r="EJ272">
            <v>0</v>
          </cell>
          <cell r="EK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145747.06359258812</v>
          </cell>
          <cell r="EQ272">
            <v>0</v>
          </cell>
          <cell r="ER272">
            <v>145747.06359258812</v>
          </cell>
          <cell r="ES272">
            <v>1112681.7152644366</v>
          </cell>
          <cell r="ET272">
            <v>0</v>
          </cell>
          <cell r="EU272">
            <v>1112681.7152644366</v>
          </cell>
          <cell r="EV272">
            <v>1112681.7152644363</v>
          </cell>
          <cell r="EW272">
            <v>4276.8035179927083</v>
          </cell>
          <cell r="EX272">
            <v>4265</v>
          </cell>
          <cell r="EY272">
            <v>0</v>
          </cell>
          <cell r="EZ272">
            <v>1109610.8333333335</v>
          </cell>
          <cell r="FA272">
            <v>0</v>
          </cell>
          <cell r="FB272">
            <v>1112681.7152644366</v>
          </cell>
          <cell r="FC272">
            <v>1113110.6018441208</v>
          </cell>
          <cell r="FD272">
            <v>428.88657968421467</v>
          </cell>
          <cell r="FE272">
            <v>1113110.6018441208</v>
          </cell>
        </row>
        <row r="273">
          <cell r="A273">
            <v>5201</v>
          </cell>
          <cell r="B273">
            <v>8815201</v>
          </cell>
          <cell r="E273" t="str">
            <v>Newlands Spring Primary and Nursery School</v>
          </cell>
          <cell r="F273" t="str">
            <v>P</v>
          </cell>
          <cell r="G273" t="str">
            <v/>
          </cell>
          <cell r="H273" t="str">
            <v/>
          </cell>
          <cell r="I273" t="str">
            <v>Y</v>
          </cell>
          <cell r="K273">
            <v>5201</v>
          </cell>
          <cell r="L273">
            <v>138533</v>
          </cell>
          <cell r="O273">
            <v>7</v>
          </cell>
          <cell r="P273">
            <v>0</v>
          </cell>
          <cell r="Q273">
            <v>0</v>
          </cell>
          <cell r="S273">
            <v>60</v>
          </cell>
          <cell r="T273">
            <v>359</v>
          </cell>
          <cell r="V273">
            <v>419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419</v>
          </cell>
          <cell r="AF273">
            <v>1323243.8999999999</v>
          </cell>
          <cell r="AG273">
            <v>0</v>
          </cell>
          <cell r="AH273">
            <v>0</v>
          </cell>
          <cell r="AI273">
            <v>0</v>
          </cell>
          <cell r="AJ273">
            <v>1323243.8999999999</v>
          </cell>
          <cell r="AK273">
            <v>39.000000000000014</v>
          </cell>
          <cell r="AL273">
            <v>18330.000000000007</v>
          </cell>
          <cell r="AM273">
            <v>0</v>
          </cell>
          <cell r="AN273">
            <v>0</v>
          </cell>
          <cell r="AO273">
            <v>18330.000000000007</v>
          </cell>
          <cell r="AP273">
            <v>43.000000000000163</v>
          </cell>
          <cell r="AQ273">
            <v>25370.000000000098</v>
          </cell>
          <cell r="AR273">
            <v>0</v>
          </cell>
          <cell r="AS273">
            <v>0</v>
          </cell>
          <cell r="AT273">
            <v>25370.000000000098</v>
          </cell>
          <cell r="AU273">
            <v>233.99999999999997</v>
          </cell>
          <cell r="AV273">
            <v>0</v>
          </cell>
          <cell r="AW273">
            <v>66.999999999999886</v>
          </cell>
          <cell r="AX273">
            <v>14739.999999999975</v>
          </cell>
          <cell r="AY273">
            <v>88.000000000000128</v>
          </cell>
          <cell r="AZ273">
            <v>23760.000000000033</v>
          </cell>
          <cell r="BA273">
            <v>25.000000000000011</v>
          </cell>
          <cell r="BB273">
            <v>10500.000000000004</v>
          </cell>
          <cell r="BC273">
            <v>5.0000000000000098</v>
          </cell>
          <cell r="BD273">
            <v>2300.0000000000045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51300.000000000022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51300.000000000022</v>
          </cell>
          <cell r="BZ273">
            <v>95000.000000000116</v>
          </cell>
          <cell r="CA273">
            <v>0</v>
          </cell>
          <cell r="CB273">
            <v>95000.000000000116</v>
          </cell>
          <cell r="CC273">
            <v>89.785714285714292</v>
          </cell>
          <cell r="CD273">
            <v>101457.85714285714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101457.85714285714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22.299719887955199</v>
          </cell>
          <cell r="CX273">
            <v>12599.341736694687</v>
          </cell>
          <cell r="CY273">
            <v>0</v>
          </cell>
          <cell r="CZ273">
            <v>0</v>
          </cell>
          <cell r="DA273">
            <v>12599.341736694687</v>
          </cell>
          <cell r="DB273">
            <v>1532301.0988795517</v>
          </cell>
          <cell r="DC273">
            <v>0</v>
          </cell>
          <cell r="DD273">
            <v>1532301.0988795517</v>
          </cell>
          <cell r="DE273">
            <v>128617</v>
          </cell>
          <cell r="DF273">
            <v>0</v>
          </cell>
          <cell r="DG273">
            <v>128617</v>
          </cell>
          <cell r="DH273">
            <v>59.857142857142854</v>
          </cell>
          <cell r="DI273">
            <v>0</v>
          </cell>
          <cell r="DJ273">
            <v>0.94699999999999995</v>
          </cell>
          <cell r="DK273">
            <v>0</v>
          </cell>
          <cell r="DL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1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7937.3</v>
          </cell>
          <cell r="EB273">
            <v>7937.3</v>
          </cell>
          <cell r="EC273">
            <v>0</v>
          </cell>
          <cell r="ED273">
            <v>0</v>
          </cell>
          <cell r="EE273">
            <v>7937.3</v>
          </cell>
          <cell r="EF273">
            <v>7937.3</v>
          </cell>
          <cell r="EG273">
            <v>0</v>
          </cell>
          <cell r="EI273">
            <v>0</v>
          </cell>
          <cell r="EJ273">
            <v>0</v>
          </cell>
          <cell r="EK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136554.29999999999</v>
          </cell>
          <cell r="EQ273">
            <v>0</v>
          </cell>
          <cell r="ER273">
            <v>136554.29999999999</v>
          </cell>
          <cell r="ES273">
            <v>1668855.3988795518</v>
          </cell>
          <cell r="ET273">
            <v>0</v>
          </cell>
          <cell r="EU273">
            <v>1668855.3988795518</v>
          </cell>
          <cell r="EV273">
            <v>1660918.0988795517</v>
          </cell>
          <cell r="EW273">
            <v>3964.0050092590732</v>
          </cell>
          <cell r="EX273">
            <v>4265</v>
          </cell>
          <cell r="EY273">
            <v>300.99499074092682</v>
          </cell>
          <cell r="EZ273">
            <v>1787035</v>
          </cell>
          <cell r="FA273">
            <v>126116.90112044825</v>
          </cell>
          <cell r="FB273">
            <v>1794972.3</v>
          </cell>
          <cell r="FC273">
            <v>1767471.3150000002</v>
          </cell>
          <cell r="FD273">
            <v>0</v>
          </cell>
          <cell r="FE273">
            <v>1794972.3</v>
          </cell>
        </row>
        <row r="274">
          <cell r="A274">
            <v>2760</v>
          </cell>
          <cell r="B274">
            <v>8812760</v>
          </cell>
          <cell r="C274">
            <v>3456</v>
          </cell>
          <cell r="D274" t="str">
            <v>RB053456</v>
          </cell>
          <cell r="E274" t="str">
            <v>Newport Primary School</v>
          </cell>
          <cell r="F274" t="str">
            <v>P</v>
          </cell>
          <cell r="G274" t="str">
            <v>Y</v>
          </cell>
          <cell r="H274">
            <v>10018196</v>
          </cell>
          <cell r="I274" t="str">
            <v/>
          </cell>
          <cell r="K274">
            <v>2760</v>
          </cell>
          <cell r="L274">
            <v>114985</v>
          </cell>
          <cell r="O274">
            <v>7</v>
          </cell>
          <cell r="P274">
            <v>0</v>
          </cell>
          <cell r="Q274">
            <v>0</v>
          </cell>
          <cell r="S274">
            <v>30</v>
          </cell>
          <cell r="T274">
            <v>152</v>
          </cell>
          <cell r="V274">
            <v>182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182</v>
          </cell>
          <cell r="AF274">
            <v>574774.19999999995</v>
          </cell>
          <cell r="AG274">
            <v>0</v>
          </cell>
          <cell r="AH274">
            <v>0</v>
          </cell>
          <cell r="AI274">
            <v>0</v>
          </cell>
          <cell r="AJ274">
            <v>574774.19999999995</v>
          </cell>
          <cell r="AK274">
            <v>34.999999999999943</v>
          </cell>
          <cell r="AL274">
            <v>16449.999999999975</v>
          </cell>
          <cell r="AM274">
            <v>0</v>
          </cell>
          <cell r="AN274">
            <v>0</v>
          </cell>
          <cell r="AO274">
            <v>16449.999999999975</v>
          </cell>
          <cell r="AP274">
            <v>36.000000000000036</v>
          </cell>
          <cell r="AQ274">
            <v>21240.000000000022</v>
          </cell>
          <cell r="AR274">
            <v>0</v>
          </cell>
          <cell r="AS274">
            <v>0</v>
          </cell>
          <cell r="AT274">
            <v>21240.000000000022</v>
          </cell>
          <cell r="AU274">
            <v>182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37690</v>
          </cell>
          <cell r="CA274">
            <v>0</v>
          </cell>
          <cell r="CB274">
            <v>37690</v>
          </cell>
          <cell r="CC274">
            <v>52.523489932885909</v>
          </cell>
          <cell r="CD274">
            <v>59351.543624161073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59351.543624161073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3.5921052631579022</v>
          </cell>
          <cell r="CX274">
            <v>2029.5394736842147</v>
          </cell>
          <cell r="CY274">
            <v>0</v>
          </cell>
          <cell r="CZ274">
            <v>0</v>
          </cell>
          <cell r="DA274">
            <v>2029.5394736842147</v>
          </cell>
          <cell r="DB274">
            <v>673845.28309784527</v>
          </cell>
          <cell r="DC274">
            <v>0</v>
          </cell>
          <cell r="DD274">
            <v>673845.28309784527</v>
          </cell>
          <cell r="DE274">
            <v>128617</v>
          </cell>
          <cell r="DF274">
            <v>0</v>
          </cell>
          <cell r="DG274">
            <v>128617</v>
          </cell>
          <cell r="DH274">
            <v>26</v>
          </cell>
          <cell r="DI274">
            <v>0</v>
          </cell>
          <cell r="DJ274">
            <v>2.996</v>
          </cell>
          <cell r="DK274">
            <v>0</v>
          </cell>
          <cell r="DL274">
            <v>1</v>
          </cell>
          <cell r="DO274">
            <v>0</v>
          </cell>
          <cell r="DP274">
            <v>0</v>
          </cell>
          <cell r="DQ274">
            <v>0</v>
          </cell>
          <cell r="DR274">
            <v>1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4435</v>
          </cell>
          <cell r="EB274">
            <v>4435</v>
          </cell>
          <cell r="EC274">
            <v>70.600000000000364</v>
          </cell>
          <cell r="ED274">
            <v>0</v>
          </cell>
          <cell r="EE274">
            <v>4505.6000000000004</v>
          </cell>
          <cell r="EF274">
            <v>4505.6000000000004</v>
          </cell>
          <cell r="EG274">
            <v>0</v>
          </cell>
          <cell r="EI274">
            <v>0</v>
          </cell>
          <cell r="EJ274">
            <v>0</v>
          </cell>
          <cell r="EK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133122.6</v>
          </cell>
          <cell r="EQ274">
            <v>0</v>
          </cell>
          <cell r="ER274">
            <v>133122.6</v>
          </cell>
          <cell r="ES274">
            <v>806967.88309784525</v>
          </cell>
          <cell r="ET274">
            <v>0</v>
          </cell>
          <cell r="EU274">
            <v>806967.88309784525</v>
          </cell>
          <cell r="EV274">
            <v>802462.28309784527</v>
          </cell>
          <cell r="EW274">
            <v>4409.1334236145349</v>
          </cell>
          <cell r="EX274">
            <v>4265</v>
          </cell>
          <cell r="EY274">
            <v>0</v>
          </cell>
          <cell r="EZ274">
            <v>776230</v>
          </cell>
          <cell r="FA274">
            <v>0</v>
          </cell>
          <cell r="FB274">
            <v>806967.88309784525</v>
          </cell>
          <cell r="FC274">
            <v>789431.36273620767</v>
          </cell>
          <cell r="FD274">
            <v>0</v>
          </cell>
          <cell r="FE274">
            <v>806967.88309784525</v>
          </cell>
        </row>
        <row r="275">
          <cell r="A275">
            <v>2568</v>
          </cell>
          <cell r="B275">
            <v>8812568</v>
          </cell>
          <cell r="E275" t="str">
            <v>Noak Bridge Primary School</v>
          </cell>
          <cell r="F275" t="str">
            <v>P</v>
          </cell>
          <cell r="G275" t="str">
            <v/>
          </cell>
          <cell r="H275" t="str">
            <v/>
          </cell>
          <cell r="I275" t="str">
            <v>Y</v>
          </cell>
          <cell r="K275">
            <v>2568</v>
          </cell>
          <cell r="L275">
            <v>144086</v>
          </cell>
          <cell r="O275">
            <v>7</v>
          </cell>
          <cell r="P275">
            <v>0</v>
          </cell>
          <cell r="Q275">
            <v>0</v>
          </cell>
          <cell r="S275">
            <v>30</v>
          </cell>
          <cell r="T275">
            <v>177</v>
          </cell>
          <cell r="V275">
            <v>207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207</v>
          </cell>
          <cell r="AF275">
            <v>653726.69999999995</v>
          </cell>
          <cell r="AG275">
            <v>0</v>
          </cell>
          <cell r="AH275">
            <v>0</v>
          </cell>
          <cell r="AI275">
            <v>0</v>
          </cell>
          <cell r="AJ275">
            <v>653726.69999999995</v>
          </cell>
          <cell r="AK275">
            <v>31.999999999999929</v>
          </cell>
          <cell r="AL275">
            <v>15039.999999999967</v>
          </cell>
          <cell r="AM275">
            <v>0</v>
          </cell>
          <cell r="AN275">
            <v>0</v>
          </cell>
          <cell r="AO275">
            <v>15039.999999999967</v>
          </cell>
          <cell r="AP275">
            <v>37.999999999999972</v>
          </cell>
          <cell r="AQ275">
            <v>22419.999999999982</v>
          </cell>
          <cell r="AR275">
            <v>0</v>
          </cell>
          <cell r="AS275">
            <v>0</v>
          </cell>
          <cell r="AT275">
            <v>22419.999999999982</v>
          </cell>
          <cell r="AU275">
            <v>153.00000000000006</v>
          </cell>
          <cell r="AV275">
            <v>0</v>
          </cell>
          <cell r="AW275">
            <v>8.9999999999999964</v>
          </cell>
          <cell r="AX275">
            <v>1979.9999999999993</v>
          </cell>
          <cell r="AY275">
            <v>6.9999999999999911</v>
          </cell>
          <cell r="AZ275">
            <v>1889.9999999999975</v>
          </cell>
          <cell r="BA275">
            <v>1.0000000000000011</v>
          </cell>
          <cell r="BB275">
            <v>420.00000000000045</v>
          </cell>
          <cell r="BC275">
            <v>3.9999999999999911</v>
          </cell>
          <cell r="BD275">
            <v>1839.9999999999959</v>
          </cell>
          <cell r="BE275">
            <v>1.0000000000000011</v>
          </cell>
          <cell r="BF275">
            <v>490.00000000000057</v>
          </cell>
          <cell r="BG275">
            <v>31.999999999999929</v>
          </cell>
          <cell r="BH275">
            <v>20479.999999999956</v>
          </cell>
          <cell r="BI275">
            <v>27099.999999999949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27099.999999999949</v>
          </cell>
          <cell r="BZ275">
            <v>64559.999999999898</v>
          </cell>
          <cell r="CA275">
            <v>0</v>
          </cell>
          <cell r="CB275">
            <v>64559.999999999898</v>
          </cell>
          <cell r="CC275">
            <v>47.861271676300575</v>
          </cell>
          <cell r="CD275">
            <v>54083.236994219653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54083.236994219653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3.50847457627119</v>
          </cell>
          <cell r="CX275">
            <v>1982.2881355932223</v>
          </cell>
          <cell r="CY275">
            <v>0</v>
          </cell>
          <cell r="CZ275">
            <v>0</v>
          </cell>
          <cell r="DA275">
            <v>1982.2881355932223</v>
          </cell>
          <cell r="DB275">
            <v>774352.22512981284</v>
          </cell>
          <cell r="DC275">
            <v>0</v>
          </cell>
          <cell r="DD275">
            <v>774352.22512981284</v>
          </cell>
          <cell r="DE275">
            <v>128617</v>
          </cell>
          <cell r="DF275">
            <v>0</v>
          </cell>
          <cell r="DG275">
            <v>128617</v>
          </cell>
          <cell r="DH275">
            <v>29.571428571428573</v>
          </cell>
          <cell r="DI275">
            <v>0</v>
          </cell>
          <cell r="DJ275">
            <v>1.167</v>
          </cell>
          <cell r="DK275">
            <v>0</v>
          </cell>
          <cell r="DL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1.0156360164</v>
          </cell>
          <cell r="DS275">
            <v>14118.841612825054</v>
          </cell>
          <cell r="DT275">
            <v>0</v>
          </cell>
          <cell r="DU275">
            <v>14118.841612825054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4289.1000000000004</v>
          </cell>
          <cell r="EB275">
            <v>4289.1000000000004</v>
          </cell>
          <cell r="EC275">
            <v>0</v>
          </cell>
          <cell r="ED275">
            <v>0</v>
          </cell>
          <cell r="EE275">
            <v>4289.1000000000004</v>
          </cell>
          <cell r="EF275">
            <v>4289.1000000000004</v>
          </cell>
          <cell r="EG275">
            <v>0</v>
          </cell>
          <cell r="EI275">
            <v>0</v>
          </cell>
          <cell r="EJ275">
            <v>0</v>
          </cell>
          <cell r="EK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147024.94161282506</v>
          </cell>
          <cell r="EQ275">
            <v>0</v>
          </cell>
          <cell r="ER275">
            <v>147024.94161282506</v>
          </cell>
          <cell r="ES275">
            <v>921377.16674263787</v>
          </cell>
          <cell r="ET275">
            <v>0</v>
          </cell>
          <cell r="EU275">
            <v>921377.16674263787</v>
          </cell>
          <cell r="EV275">
            <v>917088.06674263789</v>
          </cell>
          <cell r="EW275">
            <v>4430.3771340224057</v>
          </cell>
          <cell r="EX275">
            <v>4265</v>
          </cell>
          <cell r="EY275">
            <v>0</v>
          </cell>
          <cell r="EZ275">
            <v>882855</v>
          </cell>
          <cell r="FA275">
            <v>0</v>
          </cell>
          <cell r="FB275">
            <v>921377.16674263787</v>
          </cell>
          <cell r="FC275">
            <v>906627.2333697842</v>
          </cell>
          <cell r="FD275">
            <v>0</v>
          </cell>
          <cell r="FE275">
            <v>921377.16674263787</v>
          </cell>
        </row>
        <row r="276">
          <cell r="A276">
            <v>2166</v>
          </cell>
          <cell r="B276">
            <v>8812166</v>
          </cell>
          <cell r="E276" t="str">
            <v>North Crescent Primary School</v>
          </cell>
          <cell r="F276" t="str">
            <v>P</v>
          </cell>
          <cell r="G276" t="str">
            <v/>
          </cell>
          <cell r="H276" t="str">
            <v/>
          </cell>
          <cell r="I276" t="str">
            <v>Y</v>
          </cell>
          <cell r="K276">
            <v>2166</v>
          </cell>
          <cell r="L276">
            <v>145049</v>
          </cell>
          <cell r="O276">
            <v>7</v>
          </cell>
          <cell r="P276">
            <v>0</v>
          </cell>
          <cell r="Q276">
            <v>0</v>
          </cell>
          <cell r="S276">
            <v>27</v>
          </cell>
          <cell r="T276">
            <v>153</v>
          </cell>
          <cell r="V276">
            <v>180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180</v>
          </cell>
          <cell r="AF276">
            <v>568458</v>
          </cell>
          <cell r="AG276">
            <v>0</v>
          </cell>
          <cell r="AH276">
            <v>0</v>
          </cell>
          <cell r="AI276">
            <v>0</v>
          </cell>
          <cell r="AJ276">
            <v>568458</v>
          </cell>
          <cell r="AK276">
            <v>79.999999999999915</v>
          </cell>
          <cell r="AL276">
            <v>37599.999999999956</v>
          </cell>
          <cell r="AM276">
            <v>0</v>
          </cell>
          <cell r="AN276">
            <v>0</v>
          </cell>
          <cell r="AO276">
            <v>37599.999999999956</v>
          </cell>
          <cell r="AP276">
            <v>82.999999999999986</v>
          </cell>
          <cell r="AQ276">
            <v>48969.999999999993</v>
          </cell>
          <cell r="AR276">
            <v>0</v>
          </cell>
          <cell r="AS276">
            <v>0</v>
          </cell>
          <cell r="AT276">
            <v>48969.999999999993</v>
          </cell>
          <cell r="AU276">
            <v>118.99999999999997</v>
          </cell>
          <cell r="AV276">
            <v>0</v>
          </cell>
          <cell r="AW276">
            <v>7.0000000000000027</v>
          </cell>
          <cell r="AX276">
            <v>1540.0000000000007</v>
          </cell>
          <cell r="AY276">
            <v>50.000000000000043</v>
          </cell>
          <cell r="AZ276">
            <v>13500.000000000011</v>
          </cell>
          <cell r="BA276">
            <v>3.0000000000000062</v>
          </cell>
          <cell r="BB276">
            <v>1260.0000000000025</v>
          </cell>
          <cell r="BC276">
            <v>1.0000000000000009</v>
          </cell>
          <cell r="BD276">
            <v>460.0000000000004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16760.000000000015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16760.000000000015</v>
          </cell>
          <cell r="BZ276">
            <v>103329.99999999996</v>
          </cell>
          <cell r="CA276">
            <v>0</v>
          </cell>
          <cell r="CB276">
            <v>103329.99999999996</v>
          </cell>
          <cell r="CC276">
            <v>76.800000000000011</v>
          </cell>
          <cell r="CD276">
            <v>86784.000000000015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86784.000000000015</v>
          </cell>
          <cell r="CR276">
            <v>9.1999999999999797</v>
          </cell>
          <cell r="CS276">
            <v>8509.9999999999818</v>
          </cell>
          <cell r="CT276">
            <v>0</v>
          </cell>
          <cell r="CU276">
            <v>0</v>
          </cell>
          <cell r="CV276">
            <v>8509.9999999999818</v>
          </cell>
          <cell r="CW276">
            <v>12.941176470588234</v>
          </cell>
          <cell r="CX276">
            <v>7311.7647058823522</v>
          </cell>
          <cell r="CY276">
            <v>0</v>
          </cell>
          <cell r="CZ276">
            <v>0</v>
          </cell>
          <cell r="DA276">
            <v>7311.7647058823522</v>
          </cell>
          <cell r="DB276">
            <v>774393.76470588241</v>
          </cell>
          <cell r="DC276">
            <v>0</v>
          </cell>
          <cell r="DD276">
            <v>774393.76470588241</v>
          </cell>
          <cell r="DE276">
            <v>128617</v>
          </cell>
          <cell r="DF276">
            <v>0</v>
          </cell>
          <cell r="DG276">
            <v>128617</v>
          </cell>
          <cell r="DH276">
            <v>25.714285714285715</v>
          </cell>
          <cell r="DI276">
            <v>0</v>
          </cell>
          <cell r="DJ276">
            <v>0.73199999999999998</v>
          </cell>
          <cell r="DK276">
            <v>0</v>
          </cell>
          <cell r="DL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1.0156360164</v>
          </cell>
          <cell r="DS276">
            <v>14119.491126317726</v>
          </cell>
          <cell r="DT276">
            <v>0</v>
          </cell>
          <cell r="DU276">
            <v>14119.491126317726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4371.1139999999996</v>
          </cell>
          <cell r="EB276">
            <v>4371.1139999999996</v>
          </cell>
          <cell r="EC276">
            <v>0</v>
          </cell>
          <cell r="ED276">
            <v>0</v>
          </cell>
          <cell r="EE276">
            <v>4371.1139999999996</v>
          </cell>
          <cell r="EF276">
            <v>4371.1139999999996</v>
          </cell>
          <cell r="EG276">
            <v>0</v>
          </cell>
          <cell r="EI276">
            <v>0</v>
          </cell>
          <cell r="EJ276">
            <v>0</v>
          </cell>
          <cell r="EK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147107.60512631774</v>
          </cell>
          <cell r="EQ276">
            <v>0</v>
          </cell>
          <cell r="ER276">
            <v>147107.60512631774</v>
          </cell>
          <cell r="ES276">
            <v>921501.36983220011</v>
          </cell>
          <cell r="ET276">
            <v>0</v>
          </cell>
          <cell r="EU276">
            <v>921501.36983220011</v>
          </cell>
          <cell r="EV276">
            <v>917130.25583220017</v>
          </cell>
          <cell r="EW276">
            <v>5095.1680879566675</v>
          </cell>
          <cell r="EX276">
            <v>4265</v>
          </cell>
          <cell r="EY276">
            <v>0</v>
          </cell>
          <cell r="EZ276">
            <v>767700</v>
          </cell>
          <cell r="FA276">
            <v>0</v>
          </cell>
          <cell r="FB276">
            <v>921501.36983220011</v>
          </cell>
          <cell r="FC276">
            <v>866778.75622232305</v>
          </cell>
          <cell r="FD276">
            <v>0</v>
          </cell>
          <cell r="FE276">
            <v>921501.36983220011</v>
          </cell>
        </row>
        <row r="277">
          <cell r="A277">
            <v>2008</v>
          </cell>
          <cell r="B277">
            <v>8812008</v>
          </cell>
          <cell r="C277">
            <v>1850</v>
          </cell>
          <cell r="D277" t="str">
            <v>RB051850</v>
          </cell>
          <cell r="E277" t="str">
            <v>North Primary School and Nursery</v>
          </cell>
          <cell r="F277" t="str">
            <v>P</v>
          </cell>
          <cell r="G277" t="str">
            <v>Y</v>
          </cell>
          <cell r="H277">
            <v>10017559</v>
          </cell>
          <cell r="I277" t="str">
            <v/>
          </cell>
          <cell r="K277">
            <v>2008</v>
          </cell>
          <cell r="L277">
            <v>114709</v>
          </cell>
          <cell r="O277">
            <v>7</v>
          </cell>
          <cell r="P277">
            <v>0</v>
          </cell>
          <cell r="Q277">
            <v>0</v>
          </cell>
          <cell r="S277">
            <v>60</v>
          </cell>
          <cell r="T277">
            <v>357</v>
          </cell>
          <cell r="V277">
            <v>417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417</v>
          </cell>
          <cell r="AF277">
            <v>1316927.7</v>
          </cell>
          <cell r="AG277">
            <v>0</v>
          </cell>
          <cell r="AH277">
            <v>0</v>
          </cell>
          <cell r="AI277">
            <v>0</v>
          </cell>
          <cell r="AJ277">
            <v>1316927.7</v>
          </cell>
          <cell r="AK277">
            <v>87.999999999999986</v>
          </cell>
          <cell r="AL277">
            <v>41359.999999999993</v>
          </cell>
          <cell r="AM277">
            <v>0</v>
          </cell>
          <cell r="AN277">
            <v>0</v>
          </cell>
          <cell r="AO277">
            <v>41359.999999999993</v>
          </cell>
          <cell r="AP277">
            <v>96.000000000000213</v>
          </cell>
          <cell r="AQ277">
            <v>56640.000000000124</v>
          </cell>
          <cell r="AR277">
            <v>0</v>
          </cell>
          <cell r="AS277">
            <v>0</v>
          </cell>
          <cell r="AT277">
            <v>56640.000000000124</v>
          </cell>
          <cell r="AU277">
            <v>255.61298076923069</v>
          </cell>
          <cell r="AV277">
            <v>0</v>
          </cell>
          <cell r="AW277">
            <v>126.30288461538444</v>
          </cell>
          <cell r="AX277">
            <v>27786.634615384577</v>
          </cell>
          <cell r="AY277">
            <v>14.033653846153866</v>
          </cell>
          <cell r="AZ277">
            <v>3789.086538461544</v>
          </cell>
          <cell r="BA277">
            <v>7.0168269230769331</v>
          </cell>
          <cell r="BB277">
            <v>2947.0673076923117</v>
          </cell>
          <cell r="BC277">
            <v>3.0072115384615379</v>
          </cell>
          <cell r="BD277">
            <v>1383.3173076923074</v>
          </cell>
          <cell r="BE277">
            <v>10.024038461538446</v>
          </cell>
          <cell r="BF277">
            <v>4911.7788461538385</v>
          </cell>
          <cell r="BG277">
            <v>1.0024038461538445</v>
          </cell>
          <cell r="BH277">
            <v>641.53846153846052</v>
          </cell>
          <cell r="BI277">
            <v>41459.423076923034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41459.423076923034</v>
          </cell>
          <cell r="BZ277">
            <v>139459.42307692315</v>
          </cell>
          <cell r="CA277">
            <v>0</v>
          </cell>
          <cell r="CB277">
            <v>139459.42307692315</v>
          </cell>
          <cell r="CC277">
            <v>125.49216300940439</v>
          </cell>
          <cell r="CD277">
            <v>141806.14420062696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141806.14420062696</v>
          </cell>
          <cell r="CR277">
            <v>5.9799999999999827</v>
          </cell>
          <cell r="CS277">
            <v>5531.4999999999836</v>
          </cell>
          <cell r="CT277">
            <v>0</v>
          </cell>
          <cell r="CU277">
            <v>0</v>
          </cell>
          <cell r="CV277">
            <v>5531.4999999999836</v>
          </cell>
          <cell r="CW277">
            <v>67.747899159663959</v>
          </cell>
          <cell r="CX277">
            <v>38277.56302521014</v>
          </cell>
          <cell r="CY277">
            <v>0</v>
          </cell>
          <cell r="CZ277">
            <v>0</v>
          </cell>
          <cell r="DA277">
            <v>38277.56302521014</v>
          </cell>
          <cell r="DB277">
            <v>1642002.3303027602</v>
          </cell>
          <cell r="DC277">
            <v>0</v>
          </cell>
          <cell r="DD277">
            <v>1642002.3303027602</v>
          </cell>
          <cell r="DE277">
            <v>128617</v>
          </cell>
          <cell r="DF277">
            <v>0</v>
          </cell>
          <cell r="DG277">
            <v>128617</v>
          </cell>
          <cell r="DH277">
            <v>59.571428571428569</v>
          </cell>
          <cell r="DI277">
            <v>0</v>
          </cell>
          <cell r="DJ277">
            <v>0.90800000000000003</v>
          </cell>
          <cell r="DK277">
            <v>0</v>
          </cell>
          <cell r="DL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1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31752</v>
          </cell>
          <cell r="EB277">
            <v>56656.4</v>
          </cell>
          <cell r="EC277">
            <v>504</v>
          </cell>
          <cell r="ED277">
            <v>0</v>
          </cell>
          <cell r="EE277">
            <v>57160.4</v>
          </cell>
          <cell r="EF277">
            <v>57160.4</v>
          </cell>
          <cell r="EG277">
            <v>0</v>
          </cell>
          <cell r="EI277">
            <v>0</v>
          </cell>
          <cell r="EJ277">
            <v>0</v>
          </cell>
          <cell r="EK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185777.4</v>
          </cell>
          <cell r="EQ277">
            <v>0</v>
          </cell>
          <cell r="ER277">
            <v>185777.4</v>
          </cell>
          <cell r="ES277">
            <v>1827779.7303027601</v>
          </cell>
          <cell r="ET277">
            <v>0</v>
          </cell>
          <cell r="EU277">
            <v>1827779.7303027601</v>
          </cell>
          <cell r="EV277">
            <v>1770619.3303027602</v>
          </cell>
          <cell r="EW277">
            <v>4246.0895211097368</v>
          </cell>
          <cell r="EX277">
            <v>4265</v>
          </cell>
          <cell r="EY277">
            <v>18.910478890263221</v>
          </cell>
          <cell r="EZ277">
            <v>1778505</v>
          </cell>
          <cell r="FA277">
            <v>7885.6696972397622</v>
          </cell>
          <cell r="FB277">
            <v>1835665.4</v>
          </cell>
          <cell r="FC277">
            <v>1808149.0271836228</v>
          </cell>
          <cell r="FD277">
            <v>0</v>
          </cell>
          <cell r="FE277">
            <v>1835665.4</v>
          </cell>
        </row>
        <row r="278">
          <cell r="A278">
            <v>2145</v>
          </cell>
          <cell r="B278">
            <v>8812145</v>
          </cell>
          <cell r="E278" t="str">
            <v>Northlands Primary School and Nursery</v>
          </cell>
          <cell r="F278" t="str">
            <v>P</v>
          </cell>
          <cell r="G278" t="str">
            <v/>
          </cell>
          <cell r="H278" t="str">
            <v/>
          </cell>
          <cell r="I278" t="str">
            <v>Y</v>
          </cell>
          <cell r="K278">
            <v>2145</v>
          </cell>
          <cell r="L278">
            <v>143125</v>
          </cell>
          <cell r="M278">
            <v>15</v>
          </cell>
          <cell r="O278">
            <v>7</v>
          </cell>
          <cell r="P278">
            <v>0</v>
          </cell>
          <cell r="Q278">
            <v>0</v>
          </cell>
          <cell r="S278">
            <v>93.75</v>
          </cell>
          <cell r="T278">
            <v>506</v>
          </cell>
          <cell r="V278">
            <v>599.75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599.75</v>
          </cell>
          <cell r="AF278">
            <v>1894070.4749999999</v>
          </cell>
          <cell r="AG278">
            <v>0</v>
          </cell>
          <cell r="AH278">
            <v>0</v>
          </cell>
          <cell r="AI278">
            <v>0</v>
          </cell>
          <cell r="AJ278">
            <v>1894070.4749999999</v>
          </cell>
          <cell r="AK278">
            <v>255.73096446700481</v>
          </cell>
          <cell r="AL278">
            <v>120193.55329949225</v>
          </cell>
          <cell r="AM278">
            <v>0</v>
          </cell>
          <cell r="AN278">
            <v>0</v>
          </cell>
          <cell r="AO278">
            <v>120193.55329949225</v>
          </cell>
          <cell r="AP278">
            <v>280.08629441624367</v>
          </cell>
          <cell r="AQ278">
            <v>165250.91370558378</v>
          </cell>
          <cell r="AR278">
            <v>0</v>
          </cell>
          <cell r="AS278">
            <v>0</v>
          </cell>
          <cell r="AT278">
            <v>165250.91370558378</v>
          </cell>
          <cell r="AU278">
            <v>38.759353741496625</v>
          </cell>
          <cell r="AV278">
            <v>0</v>
          </cell>
          <cell r="AW278">
            <v>78.538690476190496</v>
          </cell>
          <cell r="AX278">
            <v>17278.511904761908</v>
          </cell>
          <cell r="AY278">
            <v>63.23894557823111</v>
          </cell>
          <cell r="AZ278">
            <v>17074.515306122401</v>
          </cell>
          <cell r="BA278">
            <v>60.1789965986396</v>
          </cell>
          <cell r="BB278">
            <v>25275.178571428631</v>
          </cell>
          <cell r="BC278">
            <v>257.03571428571456</v>
          </cell>
          <cell r="BD278">
            <v>118236.4285714287</v>
          </cell>
          <cell r="BE278">
            <v>76.498724489795748</v>
          </cell>
          <cell r="BF278">
            <v>37484.37499999992</v>
          </cell>
          <cell r="BG278">
            <v>25.49957482993198</v>
          </cell>
          <cell r="BH278">
            <v>16319.727891156468</v>
          </cell>
          <cell r="BI278">
            <v>231668.73724489802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231668.73724489802</v>
          </cell>
          <cell r="BZ278">
            <v>517113.20424997399</v>
          </cell>
          <cell r="CA278">
            <v>0</v>
          </cell>
          <cell r="CB278">
            <v>517113.20424997399</v>
          </cell>
          <cell r="CC278">
            <v>192.821503131524</v>
          </cell>
          <cell r="CD278">
            <v>217888.29853862213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217888.29853862213</v>
          </cell>
          <cell r="CR278">
            <v>22.055322580645161</v>
          </cell>
          <cell r="CS278">
            <v>20401.173387096773</v>
          </cell>
          <cell r="CT278">
            <v>0</v>
          </cell>
          <cell r="CU278">
            <v>0</v>
          </cell>
          <cell r="CV278">
            <v>20401.173387096773</v>
          </cell>
          <cell r="CW278">
            <v>37.928853754940718</v>
          </cell>
          <cell r="CX278">
            <v>21429.802371541507</v>
          </cell>
          <cell r="CY278">
            <v>0</v>
          </cell>
          <cell r="CZ278">
            <v>0</v>
          </cell>
          <cell r="DA278">
            <v>21429.802371541507</v>
          </cell>
          <cell r="DB278">
            <v>2670902.9535472342</v>
          </cell>
          <cell r="DC278">
            <v>0</v>
          </cell>
          <cell r="DD278">
            <v>2670902.9535472342</v>
          </cell>
          <cell r="DE278">
            <v>128617</v>
          </cell>
          <cell r="DF278">
            <v>0</v>
          </cell>
          <cell r="DG278">
            <v>128617</v>
          </cell>
          <cell r="DH278">
            <v>85.678571428571431</v>
          </cell>
          <cell r="DI278">
            <v>0</v>
          </cell>
          <cell r="DJ278">
            <v>0.75700000000000001</v>
          </cell>
          <cell r="DK278">
            <v>0</v>
          </cell>
          <cell r="DL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1.0156360164</v>
          </cell>
          <cell r="DS278">
            <v>43773.339905791814</v>
          </cell>
          <cell r="DT278">
            <v>0</v>
          </cell>
          <cell r="DU278">
            <v>43773.339905791814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7197.8</v>
          </cell>
          <cell r="EB278">
            <v>7197.8</v>
          </cell>
          <cell r="EC278">
            <v>0</v>
          </cell>
          <cell r="ED278">
            <v>0</v>
          </cell>
          <cell r="EE278">
            <v>7197.8</v>
          </cell>
          <cell r="EF278">
            <v>7197.7999999999993</v>
          </cell>
          <cell r="EG278">
            <v>0</v>
          </cell>
          <cell r="EI278">
            <v>0</v>
          </cell>
          <cell r="EJ278">
            <v>0</v>
          </cell>
          <cell r="EK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179588.13990579179</v>
          </cell>
          <cell r="EQ278">
            <v>0</v>
          </cell>
          <cell r="ER278">
            <v>179588.13990579179</v>
          </cell>
          <cell r="ES278">
            <v>2850491.0934530259</v>
          </cell>
          <cell r="ET278">
            <v>0</v>
          </cell>
          <cell r="EU278">
            <v>2850491.0934530259</v>
          </cell>
          <cell r="EV278">
            <v>2843293.2934530261</v>
          </cell>
          <cell r="EW278">
            <v>4740.7974880417278</v>
          </cell>
          <cell r="EX278">
            <v>4265</v>
          </cell>
          <cell r="EY278">
            <v>0</v>
          </cell>
          <cell r="EZ278">
            <v>2557933.75</v>
          </cell>
          <cell r="FA278">
            <v>0</v>
          </cell>
          <cell r="FB278">
            <v>2850491.0934530259</v>
          </cell>
          <cell r="FC278">
            <v>2676019.5617098198</v>
          </cell>
          <cell r="FD278">
            <v>0</v>
          </cell>
          <cell r="FE278">
            <v>2850491.0934530259</v>
          </cell>
        </row>
        <row r="279">
          <cell r="A279">
            <v>3834</v>
          </cell>
          <cell r="B279">
            <v>8813834</v>
          </cell>
          <cell r="E279" t="str">
            <v>Northwick Park Primary and Nursery Academy</v>
          </cell>
          <cell r="F279" t="str">
            <v>P</v>
          </cell>
          <cell r="G279" t="str">
            <v/>
          </cell>
          <cell r="H279" t="str">
            <v/>
          </cell>
          <cell r="I279" t="str">
            <v>Y</v>
          </cell>
          <cell r="K279">
            <v>3834</v>
          </cell>
          <cell r="L279">
            <v>141571</v>
          </cell>
          <cell r="M279">
            <v>25</v>
          </cell>
          <cell r="O279">
            <v>7</v>
          </cell>
          <cell r="P279">
            <v>0</v>
          </cell>
          <cell r="Q279">
            <v>0</v>
          </cell>
          <cell r="S279">
            <v>104.58333333333333</v>
          </cell>
          <cell r="T279">
            <v>491</v>
          </cell>
          <cell r="V279">
            <v>595.58333333333337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595.58333333333337</v>
          </cell>
          <cell r="AF279">
            <v>1880911.7250000001</v>
          </cell>
          <cell r="AG279">
            <v>0</v>
          </cell>
          <cell r="AH279">
            <v>0</v>
          </cell>
          <cell r="AI279">
            <v>0</v>
          </cell>
          <cell r="AJ279">
            <v>1880911.7250000001</v>
          </cell>
          <cell r="AK279">
            <v>195.79417670682702</v>
          </cell>
          <cell r="AL279">
            <v>92023.263052208698</v>
          </cell>
          <cell r="AM279">
            <v>0</v>
          </cell>
          <cell r="AN279">
            <v>0</v>
          </cell>
          <cell r="AO279">
            <v>92023.263052208698</v>
          </cell>
          <cell r="AP279">
            <v>226.54718875501996</v>
          </cell>
          <cell r="AQ279">
            <v>133662.84136546179</v>
          </cell>
          <cell r="AR279">
            <v>0</v>
          </cell>
          <cell r="AS279">
            <v>0</v>
          </cell>
          <cell r="AT279">
            <v>133662.84136546179</v>
          </cell>
          <cell r="AU279">
            <v>192.68872549019616</v>
          </cell>
          <cell r="AV279">
            <v>0</v>
          </cell>
          <cell r="AW279">
            <v>51.521049596309126</v>
          </cell>
          <cell r="AX279">
            <v>11334.630911188007</v>
          </cell>
          <cell r="AY279">
            <v>103.04209919261801</v>
          </cell>
          <cell r="AZ279">
            <v>27821.366782006862</v>
          </cell>
          <cell r="BA279">
            <v>73.159890426759219</v>
          </cell>
          <cell r="BB279">
            <v>30727.153979238872</v>
          </cell>
          <cell r="BC279">
            <v>0</v>
          </cell>
          <cell r="BD279">
            <v>0</v>
          </cell>
          <cell r="BE279">
            <v>157.6544117647058</v>
          </cell>
          <cell r="BF279">
            <v>77250.661764705845</v>
          </cell>
          <cell r="BG279">
            <v>17.517156862745129</v>
          </cell>
          <cell r="BH279">
            <v>11210.980392156882</v>
          </cell>
          <cell r="BI279">
            <v>158344.79382929648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158344.79382929648</v>
          </cell>
          <cell r="BZ279">
            <v>384030.898246967</v>
          </cell>
          <cell r="CA279">
            <v>0</v>
          </cell>
          <cell r="CB279">
            <v>384030.898246967</v>
          </cell>
          <cell r="CC279">
            <v>189.18529411764706</v>
          </cell>
          <cell r="CD279">
            <v>213779.38235294117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213779.38235294117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4.8520027155465044</v>
          </cell>
          <cell r="CX279">
            <v>2741.3815342837752</v>
          </cell>
          <cell r="CY279">
            <v>0</v>
          </cell>
          <cell r="CZ279">
            <v>0</v>
          </cell>
          <cell r="DA279">
            <v>2741.3815342837752</v>
          </cell>
          <cell r="DB279">
            <v>2481463.387134192</v>
          </cell>
          <cell r="DC279">
            <v>0</v>
          </cell>
          <cell r="DD279">
            <v>2481463.387134192</v>
          </cell>
          <cell r="DE279">
            <v>128617</v>
          </cell>
          <cell r="DF279">
            <v>0</v>
          </cell>
          <cell r="DG279">
            <v>128617</v>
          </cell>
          <cell r="DH279">
            <v>85.083333333333343</v>
          </cell>
          <cell r="DI279">
            <v>0</v>
          </cell>
          <cell r="DJ279">
            <v>0.57199999999999995</v>
          </cell>
          <cell r="DK279">
            <v>0</v>
          </cell>
          <cell r="DL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1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9219.1</v>
          </cell>
          <cell r="EB279">
            <v>9219.1</v>
          </cell>
          <cell r="EC279">
            <v>0</v>
          </cell>
          <cell r="ED279">
            <v>0</v>
          </cell>
          <cell r="EE279">
            <v>9219.1</v>
          </cell>
          <cell r="EF279">
            <v>9219.1</v>
          </cell>
          <cell r="EG279">
            <v>0</v>
          </cell>
          <cell r="EI279">
            <v>0</v>
          </cell>
          <cell r="EJ279">
            <v>0</v>
          </cell>
          <cell r="EK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137836.1</v>
          </cell>
          <cell r="EQ279">
            <v>0</v>
          </cell>
          <cell r="ER279">
            <v>137836.1</v>
          </cell>
          <cell r="ES279">
            <v>2619299.4871341921</v>
          </cell>
          <cell r="ET279">
            <v>0</v>
          </cell>
          <cell r="EU279">
            <v>2619299.4871341921</v>
          </cell>
          <cell r="EV279">
            <v>2610080.387134192</v>
          </cell>
          <cell r="EW279">
            <v>4382.3932622933125</v>
          </cell>
          <cell r="EX279">
            <v>4265</v>
          </cell>
          <cell r="EY279">
            <v>0</v>
          </cell>
          <cell r="EZ279">
            <v>2540162.916666667</v>
          </cell>
          <cell r="FA279">
            <v>0</v>
          </cell>
          <cell r="FB279">
            <v>2619299.4871341921</v>
          </cell>
          <cell r="FC279">
            <v>2514938.6547174579</v>
          </cell>
          <cell r="FD279">
            <v>0</v>
          </cell>
          <cell r="FE279">
            <v>2619299.4871341921</v>
          </cell>
        </row>
        <row r="280">
          <cell r="A280">
            <v>2000</v>
          </cell>
          <cell r="B280">
            <v>8812000</v>
          </cell>
          <cell r="E280" t="str">
            <v>Notley Green Primary School</v>
          </cell>
          <cell r="F280" t="str">
            <v>P</v>
          </cell>
          <cell r="G280" t="str">
            <v/>
          </cell>
          <cell r="H280" t="str">
            <v/>
          </cell>
          <cell r="I280" t="str">
            <v>Y</v>
          </cell>
          <cell r="K280">
            <v>2000</v>
          </cell>
          <cell r="L280">
            <v>138901</v>
          </cell>
          <cell r="O280">
            <v>7</v>
          </cell>
          <cell r="P280">
            <v>0</v>
          </cell>
          <cell r="Q280">
            <v>0</v>
          </cell>
          <cell r="S280">
            <v>60</v>
          </cell>
          <cell r="T280">
            <v>341</v>
          </cell>
          <cell r="V280">
            <v>401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401</v>
          </cell>
          <cell r="AF280">
            <v>1266398.0999999999</v>
          </cell>
          <cell r="AG280">
            <v>0</v>
          </cell>
          <cell r="AH280">
            <v>0</v>
          </cell>
          <cell r="AI280">
            <v>0</v>
          </cell>
          <cell r="AJ280">
            <v>1266398.0999999999</v>
          </cell>
          <cell r="AK280">
            <v>39.999999999999993</v>
          </cell>
          <cell r="AL280">
            <v>18799.999999999996</v>
          </cell>
          <cell r="AM280">
            <v>0</v>
          </cell>
          <cell r="AN280">
            <v>0</v>
          </cell>
          <cell r="AO280">
            <v>18799.999999999996</v>
          </cell>
          <cell r="AP280">
            <v>46.000000000000007</v>
          </cell>
          <cell r="AQ280">
            <v>27140.000000000004</v>
          </cell>
          <cell r="AR280">
            <v>0</v>
          </cell>
          <cell r="AS280">
            <v>0</v>
          </cell>
          <cell r="AT280">
            <v>27140.000000000004</v>
          </cell>
          <cell r="AU280">
            <v>360.79949874686719</v>
          </cell>
          <cell r="AV280">
            <v>0</v>
          </cell>
          <cell r="AW280">
            <v>20.10025062656641</v>
          </cell>
          <cell r="AX280">
            <v>4422.0551378446098</v>
          </cell>
          <cell r="AY280">
            <v>6.0300751879699224</v>
          </cell>
          <cell r="AZ280">
            <v>1628.1203007518791</v>
          </cell>
          <cell r="BA280">
            <v>14.070175438596484</v>
          </cell>
          <cell r="BB280">
            <v>5909.4736842105231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11959.649122807012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11959.649122807012</v>
          </cell>
          <cell r="BZ280">
            <v>57899.649122807008</v>
          </cell>
          <cell r="CA280">
            <v>0</v>
          </cell>
          <cell r="CB280">
            <v>57899.649122807008</v>
          </cell>
          <cell r="CC280">
            <v>102.91150442477877</v>
          </cell>
          <cell r="CD280">
            <v>116290.00000000001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116290.00000000001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4.7038123167155526</v>
          </cell>
          <cell r="CX280">
            <v>2657.6539589442873</v>
          </cell>
          <cell r="CY280">
            <v>0</v>
          </cell>
          <cell r="CZ280">
            <v>0</v>
          </cell>
          <cell r="DA280">
            <v>2657.6539589442873</v>
          </cell>
          <cell r="DB280">
            <v>1443245.4030817512</v>
          </cell>
          <cell r="DC280">
            <v>0</v>
          </cell>
          <cell r="DD280">
            <v>1443245.4030817512</v>
          </cell>
          <cell r="DE280">
            <v>128617</v>
          </cell>
          <cell r="DF280">
            <v>0</v>
          </cell>
          <cell r="DG280">
            <v>128617</v>
          </cell>
          <cell r="DH280">
            <v>57.285714285714285</v>
          </cell>
          <cell r="DI280">
            <v>0</v>
          </cell>
          <cell r="DJ280">
            <v>1.373</v>
          </cell>
          <cell r="DK280">
            <v>0</v>
          </cell>
          <cell r="DL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1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7838.6</v>
          </cell>
          <cell r="EB280">
            <v>7838.6</v>
          </cell>
          <cell r="EC280">
            <v>0</v>
          </cell>
          <cell r="ED280">
            <v>0</v>
          </cell>
          <cell r="EE280">
            <v>7838.6</v>
          </cell>
          <cell r="EF280">
            <v>7838.6</v>
          </cell>
          <cell r="EG280">
            <v>0</v>
          </cell>
          <cell r="EI280">
            <v>0</v>
          </cell>
          <cell r="EJ280">
            <v>0</v>
          </cell>
          <cell r="EK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136455.6</v>
          </cell>
          <cell r="EQ280">
            <v>0</v>
          </cell>
          <cell r="ER280">
            <v>136455.6</v>
          </cell>
          <cell r="ES280">
            <v>1579701.0030817513</v>
          </cell>
          <cell r="ET280">
            <v>0</v>
          </cell>
          <cell r="EU280">
            <v>1579701.0030817513</v>
          </cell>
          <cell r="EV280">
            <v>1571862.4030817512</v>
          </cell>
          <cell r="EW280">
            <v>3919.8563667874096</v>
          </cell>
          <cell r="EX280">
            <v>4265</v>
          </cell>
          <cell r="EY280">
            <v>345.14363321259043</v>
          </cell>
          <cell r="EZ280">
            <v>1710265</v>
          </cell>
          <cell r="FA280">
            <v>138402.5969182488</v>
          </cell>
          <cell r="FB280">
            <v>1718103.6</v>
          </cell>
          <cell r="FC280">
            <v>1697192.4674444445</v>
          </cell>
          <cell r="FD280">
            <v>0</v>
          </cell>
          <cell r="FE280">
            <v>1718103.6</v>
          </cell>
        </row>
        <row r="281">
          <cell r="A281">
            <v>2004</v>
          </cell>
          <cell r="B281">
            <v>8812004</v>
          </cell>
          <cell r="C281">
            <v>4770</v>
          </cell>
          <cell r="D281" t="str">
            <v>RB054770</v>
          </cell>
          <cell r="E281" t="str">
            <v>Oakfield Primary School</v>
          </cell>
          <cell r="F281" t="str">
            <v>P</v>
          </cell>
          <cell r="G281" t="str">
            <v>Y</v>
          </cell>
          <cell r="H281">
            <v>10016876</v>
          </cell>
          <cell r="I281" t="str">
            <v/>
          </cell>
          <cell r="K281">
            <v>2004</v>
          </cell>
          <cell r="L281">
            <v>131806</v>
          </cell>
          <cell r="O281">
            <v>7</v>
          </cell>
          <cell r="P281">
            <v>0</v>
          </cell>
          <cell r="Q281">
            <v>0</v>
          </cell>
          <cell r="S281">
            <v>60</v>
          </cell>
          <cell r="T281">
            <v>352</v>
          </cell>
          <cell r="V281">
            <v>412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412</v>
          </cell>
          <cell r="AF281">
            <v>1301137.2</v>
          </cell>
          <cell r="AG281">
            <v>0</v>
          </cell>
          <cell r="AH281">
            <v>0</v>
          </cell>
          <cell r="AI281">
            <v>0</v>
          </cell>
          <cell r="AJ281">
            <v>1301137.2</v>
          </cell>
          <cell r="AK281">
            <v>34.999999999999993</v>
          </cell>
          <cell r="AL281">
            <v>16449.999999999996</v>
          </cell>
          <cell r="AM281">
            <v>0</v>
          </cell>
          <cell r="AN281">
            <v>0</v>
          </cell>
          <cell r="AO281">
            <v>16449.999999999996</v>
          </cell>
          <cell r="AP281">
            <v>40</v>
          </cell>
          <cell r="AQ281">
            <v>23600</v>
          </cell>
          <cell r="AR281">
            <v>0</v>
          </cell>
          <cell r="AS281">
            <v>0</v>
          </cell>
          <cell r="AT281">
            <v>23600</v>
          </cell>
          <cell r="AU281">
            <v>366.99999999999994</v>
          </cell>
          <cell r="AV281">
            <v>0</v>
          </cell>
          <cell r="AW281">
            <v>7.999999999999984</v>
          </cell>
          <cell r="AX281">
            <v>1759.9999999999966</v>
          </cell>
          <cell r="AY281">
            <v>30.999999999999982</v>
          </cell>
          <cell r="AZ281">
            <v>8369.9999999999945</v>
          </cell>
          <cell r="BA281">
            <v>1.0000000000000009</v>
          </cell>
          <cell r="BB281">
            <v>420.0000000000004</v>
          </cell>
          <cell r="BC281">
            <v>1.999999999999998</v>
          </cell>
          <cell r="BD281">
            <v>919.99999999999909</v>
          </cell>
          <cell r="BE281">
            <v>1.999999999999998</v>
          </cell>
          <cell r="BF281">
            <v>979.99999999999898</v>
          </cell>
          <cell r="BG281">
            <v>1.0000000000000009</v>
          </cell>
          <cell r="BH281">
            <v>640.00000000000057</v>
          </cell>
          <cell r="BI281">
            <v>13089.999999999987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13089.999999999987</v>
          </cell>
          <cell r="BZ281">
            <v>53139.999999999985</v>
          </cell>
          <cell r="CA281">
            <v>0</v>
          </cell>
          <cell r="CB281">
            <v>53139.999999999985</v>
          </cell>
          <cell r="CC281">
            <v>86.124293785310726</v>
          </cell>
          <cell r="CD281">
            <v>97320.451977401128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97320.451977401128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4.6818181818181968</v>
          </cell>
          <cell r="CX281">
            <v>2645.2272727272812</v>
          </cell>
          <cell r="CY281">
            <v>0</v>
          </cell>
          <cell r="CZ281">
            <v>0</v>
          </cell>
          <cell r="DA281">
            <v>2645.2272727272812</v>
          </cell>
          <cell r="DB281">
            <v>1454242.8792501283</v>
          </cell>
          <cell r="DC281">
            <v>0</v>
          </cell>
          <cell r="DD281">
            <v>1454242.8792501283</v>
          </cell>
          <cell r="DE281">
            <v>128617</v>
          </cell>
          <cell r="DF281">
            <v>0</v>
          </cell>
          <cell r="DG281">
            <v>128617</v>
          </cell>
          <cell r="DH281">
            <v>58.857142857142854</v>
          </cell>
          <cell r="DI281">
            <v>0</v>
          </cell>
          <cell r="DJ281">
            <v>0.94199999999999995</v>
          </cell>
          <cell r="DK281">
            <v>0</v>
          </cell>
          <cell r="DL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1.0156360164</v>
          </cell>
          <cell r="DS281">
            <v>24749.623030857038</v>
          </cell>
          <cell r="DT281">
            <v>0</v>
          </cell>
          <cell r="DU281">
            <v>24749.623030857038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47124</v>
          </cell>
          <cell r="EB281">
            <v>47124</v>
          </cell>
          <cell r="EC281">
            <v>748</v>
          </cell>
          <cell r="ED281">
            <v>0</v>
          </cell>
          <cell r="EE281">
            <v>47872</v>
          </cell>
          <cell r="EF281">
            <v>47872</v>
          </cell>
          <cell r="EG281">
            <v>0</v>
          </cell>
          <cell r="EI281">
            <v>0</v>
          </cell>
          <cell r="EJ281">
            <v>0</v>
          </cell>
          <cell r="EK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201238.62303085704</v>
          </cell>
          <cell r="EQ281">
            <v>0</v>
          </cell>
          <cell r="ER281">
            <v>201238.62303085704</v>
          </cell>
          <cell r="ES281">
            <v>1655481.5022809852</v>
          </cell>
          <cell r="ET281">
            <v>0</v>
          </cell>
          <cell r="EU281">
            <v>1655481.5022809852</v>
          </cell>
          <cell r="EV281">
            <v>1607609.5022809852</v>
          </cell>
          <cell r="EW281">
            <v>3901.9648113616145</v>
          </cell>
          <cell r="EX281">
            <v>4265</v>
          </cell>
          <cell r="EY281">
            <v>363.03518863838553</v>
          </cell>
          <cell r="EZ281">
            <v>1757180</v>
          </cell>
          <cell r="FA281">
            <v>149570.49771901476</v>
          </cell>
          <cell r="FB281">
            <v>1805052</v>
          </cell>
          <cell r="FC281">
            <v>1784313.6171308651</v>
          </cell>
          <cell r="FD281">
            <v>0</v>
          </cell>
          <cell r="FE281">
            <v>1805052</v>
          </cell>
        </row>
        <row r="282">
          <cell r="A282">
            <v>2529</v>
          </cell>
          <cell r="B282">
            <v>8812529</v>
          </cell>
          <cell r="E282" t="str">
            <v>Oaklands Infant School</v>
          </cell>
          <cell r="F282" t="str">
            <v>P</v>
          </cell>
          <cell r="G282" t="str">
            <v/>
          </cell>
          <cell r="H282" t="str">
            <v/>
          </cell>
          <cell r="I282" t="str">
            <v>Y</v>
          </cell>
          <cell r="K282">
            <v>2529</v>
          </cell>
          <cell r="L282">
            <v>146210</v>
          </cell>
          <cell r="O282">
            <v>3</v>
          </cell>
          <cell r="P282">
            <v>0</v>
          </cell>
          <cell r="Q282">
            <v>0</v>
          </cell>
          <cell r="S282">
            <v>60</v>
          </cell>
          <cell r="T282">
            <v>122</v>
          </cell>
          <cell r="V282">
            <v>182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182</v>
          </cell>
          <cell r="AF282">
            <v>574774.19999999995</v>
          </cell>
          <cell r="AG282">
            <v>0</v>
          </cell>
          <cell r="AH282">
            <v>0</v>
          </cell>
          <cell r="AI282">
            <v>0</v>
          </cell>
          <cell r="AJ282">
            <v>574774.19999999995</v>
          </cell>
          <cell r="AK282">
            <v>7.0000000000000071</v>
          </cell>
          <cell r="AL282">
            <v>3290.0000000000032</v>
          </cell>
          <cell r="AM282">
            <v>0</v>
          </cell>
          <cell r="AN282">
            <v>0</v>
          </cell>
          <cell r="AO282">
            <v>3290.0000000000032</v>
          </cell>
          <cell r="AP282">
            <v>7.0000000000000071</v>
          </cell>
          <cell r="AQ282">
            <v>4130.0000000000045</v>
          </cell>
          <cell r="AR282">
            <v>0</v>
          </cell>
          <cell r="AS282">
            <v>0</v>
          </cell>
          <cell r="AT282">
            <v>4130.0000000000045</v>
          </cell>
          <cell r="AU282">
            <v>157.00000000000006</v>
          </cell>
          <cell r="AV282">
            <v>0</v>
          </cell>
          <cell r="AW282">
            <v>3.0000000000000031</v>
          </cell>
          <cell r="AX282">
            <v>660.00000000000068</v>
          </cell>
          <cell r="AY282">
            <v>18.999999999999929</v>
          </cell>
          <cell r="AZ282">
            <v>5129.9999999999809</v>
          </cell>
          <cell r="BA282">
            <v>0</v>
          </cell>
          <cell r="BB282">
            <v>0</v>
          </cell>
          <cell r="BC282">
            <v>3.0000000000000031</v>
          </cell>
          <cell r="BD282">
            <v>1380.0000000000014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7169.9999999999836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7169.9999999999836</v>
          </cell>
          <cell r="BZ282">
            <v>14589.999999999991</v>
          </cell>
          <cell r="CA282">
            <v>0</v>
          </cell>
          <cell r="CB282">
            <v>14589.999999999991</v>
          </cell>
          <cell r="CC282">
            <v>44.51991408407487</v>
          </cell>
          <cell r="CD282">
            <v>50307.502915004603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50307.502915004603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49.636363636363683</v>
          </cell>
          <cell r="CX282">
            <v>28044.545454545481</v>
          </cell>
          <cell r="CY282">
            <v>0</v>
          </cell>
          <cell r="CZ282">
            <v>0</v>
          </cell>
          <cell r="DA282">
            <v>28044.545454545481</v>
          </cell>
          <cell r="DB282">
            <v>667716.2483695501</v>
          </cell>
          <cell r="DC282">
            <v>0</v>
          </cell>
          <cell r="DD282">
            <v>667716.2483695501</v>
          </cell>
          <cell r="DE282">
            <v>128617</v>
          </cell>
          <cell r="DF282">
            <v>0</v>
          </cell>
          <cell r="DG282">
            <v>128617</v>
          </cell>
          <cell r="DH282">
            <v>60.666666666666664</v>
          </cell>
          <cell r="DI282">
            <v>0</v>
          </cell>
          <cell r="DJ282">
            <v>0.56899999999999995</v>
          </cell>
          <cell r="DK282">
            <v>0</v>
          </cell>
          <cell r="DL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1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18000</v>
          </cell>
          <cell r="EB282">
            <v>18000</v>
          </cell>
          <cell r="EC282">
            <v>0</v>
          </cell>
          <cell r="ED282">
            <v>0</v>
          </cell>
          <cell r="EE282">
            <v>18000</v>
          </cell>
          <cell r="EF282">
            <v>18000</v>
          </cell>
          <cell r="EG282">
            <v>0</v>
          </cell>
          <cell r="EI282">
            <v>0</v>
          </cell>
          <cell r="EJ282">
            <v>0</v>
          </cell>
          <cell r="EK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146617</v>
          </cell>
          <cell r="EQ282">
            <v>0</v>
          </cell>
          <cell r="ER282">
            <v>146617</v>
          </cell>
          <cell r="ES282">
            <v>814333.2483695501</v>
          </cell>
          <cell r="ET282">
            <v>0</v>
          </cell>
          <cell r="EU282">
            <v>814333.2483695501</v>
          </cell>
          <cell r="EV282">
            <v>796333.2483695501</v>
          </cell>
          <cell r="EW282">
            <v>4375.4574086239018</v>
          </cell>
          <cell r="EX282">
            <v>4265</v>
          </cell>
          <cell r="EY282">
            <v>0</v>
          </cell>
          <cell r="EZ282">
            <v>776230</v>
          </cell>
          <cell r="FA282">
            <v>0</v>
          </cell>
          <cell r="FB282">
            <v>814333.2483695501</v>
          </cell>
          <cell r="FC282">
            <v>798901.60257298802</v>
          </cell>
          <cell r="FD282">
            <v>0</v>
          </cell>
          <cell r="FE282">
            <v>814333.2483695501</v>
          </cell>
        </row>
        <row r="283">
          <cell r="A283">
            <v>2027</v>
          </cell>
          <cell r="B283">
            <v>8812027</v>
          </cell>
          <cell r="C283">
            <v>1784</v>
          </cell>
          <cell r="D283" t="str">
            <v>RB051784</v>
          </cell>
          <cell r="E283" t="str">
            <v>Oakwood Infant and Nursery School</v>
          </cell>
          <cell r="F283" t="str">
            <v>P</v>
          </cell>
          <cell r="G283" t="str">
            <v>Y</v>
          </cell>
          <cell r="H283">
            <v>10016962</v>
          </cell>
          <cell r="I283" t="str">
            <v/>
          </cell>
          <cell r="K283">
            <v>2027</v>
          </cell>
          <cell r="L283">
            <v>114722</v>
          </cell>
          <cell r="O283">
            <v>3</v>
          </cell>
          <cell r="P283">
            <v>0</v>
          </cell>
          <cell r="Q283">
            <v>0</v>
          </cell>
          <cell r="S283">
            <v>91</v>
          </cell>
          <cell r="T283">
            <v>180</v>
          </cell>
          <cell r="V283">
            <v>271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271</v>
          </cell>
          <cell r="AF283">
            <v>855845.1</v>
          </cell>
          <cell r="AG283">
            <v>0</v>
          </cell>
          <cell r="AH283">
            <v>0</v>
          </cell>
          <cell r="AI283">
            <v>0</v>
          </cell>
          <cell r="AJ283">
            <v>855845.1</v>
          </cell>
          <cell r="AK283">
            <v>157.00000000000011</v>
          </cell>
          <cell r="AL283">
            <v>73790.000000000058</v>
          </cell>
          <cell r="AM283">
            <v>0</v>
          </cell>
          <cell r="AN283">
            <v>0</v>
          </cell>
          <cell r="AO283">
            <v>73790.000000000058</v>
          </cell>
          <cell r="AP283">
            <v>159.00000000000011</v>
          </cell>
          <cell r="AQ283">
            <v>93810.000000000073</v>
          </cell>
          <cell r="AR283">
            <v>0</v>
          </cell>
          <cell r="AS283">
            <v>0</v>
          </cell>
          <cell r="AT283">
            <v>93810.000000000073</v>
          </cell>
          <cell r="AU283">
            <v>3.999999999999996</v>
          </cell>
          <cell r="AV283">
            <v>0</v>
          </cell>
          <cell r="AW283">
            <v>17.000000000000011</v>
          </cell>
          <cell r="AX283">
            <v>3740.0000000000023</v>
          </cell>
          <cell r="AY283">
            <v>0</v>
          </cell>
          <cell r="AZ283">
            <v>0</v>
          </cell>
          <cell r="BA283">
            <v>18.000000000000007</v>
          </cell>
          <cell r="BB283">
            <v>7560.0000000000027</v>
          </cell>
          <cell r="BC283">
            <v>67.999999999999943</v>
          </cell>
          <cell r="BD283">
            <v>31279.999999999975</v>
          </cell>
          <cell r="BE283">
            <v>58.999999999999936</v>
          </cell>
          <cell r="BF283">
            <v>28909.999999999967</v>
          </cell>
          <cell r="BG283">
            <v>104.9999999999999</v>
          </cell>
          <cell r="BH283">
            <v>67199.999999999942</v>
          </cell>
          <cell r="BI283">
            <v>138689.99999999988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138689.99999999988</v>
          </cell>
          <cell r="BZ283">
            <v>306290</v>
          </cell>
          <cell r="CA283">
            <v>0</v>
          </cell>
          <cell r="CB283">
            <v>306290</v>
          </cell>
          <cell r="CC283">
            <v>66.29064130101257</v>
          </cell>
          <cell r="CD283">
            <v>74908.424670144203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74908.424670144203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9.0333333333333243</v>
          </cell>
          <cell r="CX283">
            <v>5103.8333333333285</v>
          </cell>
          <cell r="CY283">
            <v>0</v>
          </cell>
          <cell r="CZ283">
            <v>0</v>
          </cell>
          <cell r="DA283">
            <v>5103.8333333333285</v>
          </cell>
          <cell r="DB283">
            <v>1242147.3580034776</v>
          </cell>
          <cell r="DC283">
            <v>0</v>
          </cell>
          <cell r="DD283">
            <v>1242147.3580034776</v>
          </cell>
          <cell r="DE283">
            <v>128617</v>
          </cell>
          <cell r="DF283">
            <v>0</v>
          </cell>
          <cell r="DG283">
            <v>128617</v>
          </cell>
          <cell r="DH283">
            <v>90.333333333333329</v>
          </cell>
          <cell r="DI283">
            <v>0</v>
          </cell>
          <cell r="DJ283">
            <v>0.85099999999999998</v>
          </cell>
          <cell r="DK283">
            <v>0</v>
          </cell>
          <cell r="DL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1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44460.480000000003</v>
          </cell>
          <cell r="EB283">
            <v>45908.15</v>
          </cell>
          <cell r="EC283">
            <v>83.519999999996799</v>
          </cell>
          <cell r="ED283">
            <v>0</v>
          </cell>
          <cell r="EE283">
            <v>45991.67</v>
          </cell>
          <cell r="EF283">
            <v>45991.67</v>
          </cell>
          <cell r="EG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242720</v>
          </cell>
          <cell r="EM283">
            <v>0</v>
          </cell>
          <cell r="EN283">
            <v>0</v>
          </cell>
          <cell r="EO283">
            <v>0</v>
          </cell>
          <cell r="EP283">
            <v>417328.67</v>
          </cell>
          <cell r="EQ283">
            <v>0</v>
          </cell>
          <cell r="ER283">
            <v>417328.67</v>
          </cell>
          <cell r="ES283">
            <v>1659476.0280034775</v>
          </cell>
          <cell r="ET283">
            <v>0</v>
          </cell>
          <cell r="EU283">
            <v>1659476.0280034775</v>
          </cell>
          <cell r="EV283">
            <v>1370764.3580034776</v>
          </cell>
          <cell r="EW283">
            <v>5058.1710627434595</v>
          </cell>
          <cell r="EX283">
            <v>4265</v>
          </cell>
          <cell r="EY283">
            <v>0</v>
          </cell>
          <cell r="EZ283">
            <v>1155815</v>
          </cell>
          <cell r="FA283">
            <v>0</v>
          </cell>
          <cell r="FB283">
            <v>1659476.0280034775</v>
          </cell>
          <cell r="FC283">
            <v>1582929.7586819939</v>
          </cell>
          <cell r="FD283">
            <v>0</v>
          </cell>
          <cell r="FE283">
            <v>1659476.0280034775</v>
          </cell>
        </row>
        <row r="284">
          <cell r="A284">
            <v>2010</v>
          </cell>
          <cell r="B284">
            <v>8812010</v>
          </cell>
          <cell r="C284">
            <v>1852</v>
          </cell>
          <cell r="D284" t="str">
            <v>RB051852</v>
          </cell>
          <cell r="E284" t="str">
            <v>Old Heath Community Primary School</v>
          </cell>
          <cell r="F284" t="str">
            <v>P</v>
          </cell>
          <cell r="G284" t="str">
            <v>Y</v>
          </cell>
          <cell r="H284">
            <v>10017216</v>
          </cell>
          <cell r="I284" t="str">
            <v/>
          </cell>
          <cell r="K284">
            <v>2010</v>
          </cell>
          <cell r="L284">
            <v>114710</v>
          </cell>
          <cell r="O284">
            <v>7</v>
          </cell>
          <cell r="P284">
            <v>0</v>
          </cell>
          <cell r="Q284">
            <v>0</v>
          </cell>
          <cell r="S284">
            <v>30</v>
          </cell>
          <cell r="T284">
            <v>177</v>
          </cell>
          <cell r="V284">
            <v>207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207</v>
          </cell>
          <cell r="AF284">
            <v>653726.69999999995</v>
          </cell>
          <cell r="AG284">
            <v>0</v>
          </cell>
          <cell r="AH284">
            <v>0</v>
          </cell>
          <cell r="AI284">
            <v>0</v>
          </cell>
          <cell r="AJ284">
            <v>653726.69999999995</v>
          </cell>
          <cell r="AK284">
            <v>29.000000000000014</v>
          </cell>
          <cell r="AL284">
            <v>13630.000000000007</v>
          </cell>
          <cell r="AM284">
            <v>0</v>
          </cell>
          <cell r="AN284">
            <v>0</v>
          </cell>
          <cell r="AO284">
            <v>13630.000000000007</v>
          </cell>
          <cell r="AP284">
            <v>32.999999999999908</v>
          </cell>
          <cell r="AQ284">
            <v>19469.999999999945</v>
          </cell>
          <cell r="AR284">
            <v>0</v>
          </cell>
          <cell r="AS284">
            <v>0</v>
          </cell>
          <cell r="AT284">
            <v>19469.999999999945</v>
          </cell>
          <cell r="AU284">
            <v>106.9999999999999</v>
          </cell>
          <cell r="AV284">
            <v>0</v>
          </cell>
          <cell r="AW284">
            <v>13.000000000000009</v>
          </cell>
          <cell r="AX284">
            <v>2860.0000000000018</v>
          </cell>
          <cell r="AY284">
            <v>74.999999999999972</v>
          </cell>
          <cell r="AZ284">
            <v>20249.999999999993</v>
          </cell>
          <cell r="BA284">
            <v>6.9999999999999911</v>
          </cell>
          <cell r="BB284">
            <v>2939.9999999999964</v>
          </cell>
          <cell r="BC284">
            <v>0</v>
          </cell>
          <cell r="BD284">
            <v>0</v>
          </cell>
          <cell r="BE284">
            <v>3.9999999999999911</v>
          </cell>
          <cell r="BF284">
            <v>1959.9999999999957</v>
          </cell>
          <cell r="BG284">
            <v>1.0000000000000011</v>
          </cell>
          <cell r="BH284">
            <v>640.00000000000068</v>
          </cell>
          <cell r="BI284">
            <v>28649.999999999985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28649.999999999985</v>
          </cell>
          <cell r="BZ284">
            <v>61749.999999999942</v>
          </cell>
          <cell r="CA284">
            <v>0</v>
          </cell>
          <cell r="CB284">
            <v>61749.999999999942</v>
          </cell>
          <cell r="CC284">
            <v>39.428571428571431</v>
          </cell>
          <cell r="CD284">
            <v>44554.285714285717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44554.285714285717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13.161849710982652</v>
          </cell>
          <cell r="CX284">
            <v>7436.4450867051983</v>
          </cell>
          <cell r="CY284">
            <v>0</v>
          </cell>
          <cell r="CZ284">
            <v>0</v>
          </cell>
          <cell r="DA284">
            <v>7436.4450867051983</v>
          </cell>
          <cell r="DB284">
            <v>767467.43080099078</v>
          </cell>
          <cell r="DC284">
            <v>0</v>
          </cell>
          <cell r="DD284">
            <v>767467.43080099078</v>
          </cell>
          <cell r="DE284">
            <v>128617</v>
          </cell>
          <cell r="DF284">
            <v>0</v>
          </cell>
          <cell r="DG284">
            <v>128617</v>
          </cell>
          <cell r="DH284">
            <v>29.571428571428573</v>
          </cell>
          <cell r="DI284">
            <v>0</v>
          </cell>
          <cell r="DJ284">
            <v>0.90900000000000003</v>
          </cell>
          <cell r="DK284">
            <v>0</v>
          </cell>
          <cell r="DL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1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20008.25</v>
          </cell>
          <cell r="EB284">
            <v>20008.25</v>
          </cell>
          <cell r="EC284">
            <v>0</v>
          </cell>
          <cell r="ED284">
            <v>0</v>
          </cell>
          <cell r="EE284">
            <v>20008.25</v>
          </cell>
          <cell r="EF284">
            <v>20008.25</v>
          </cell>
          <cell r="EG284">
            <v>0</v>
          </cell>
          <cell r="EI284">
            <v>0</v>
          </cell>
          <cell r="EJ284">
            <v>0</v>
          </cell>
          <cell r="EK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148625.25</v>
          </cell>
          <cell r="EQ284">
            <v>0</v>
          </cell>
          <cell r="ER284">
            <v>148625.25</v>
          </cell>
          <cell r="ES284">
            <v>916092.68080099078</v>
          </cell>
          <cell r="ET284">
            <v>0</v>
          </cell>
          <cell r="EU284">
            <v>916092.68080099078</v>
          </cell>
          <cell r="EV284">
            <v>896084.43080099078</v>
          </cell>
          <cell r="EW284">
            <v>4328.9102937245934</v>
          </cell>
          <cell r="EX284">
            <v>4265</v>
          </cell>
          <cell r="EY284">
            <v>0</v>
          </cell>
          <cell r="EZ284">
            <v>882855</v>
          </cell>
          <cell r="FA284">
            <v>0</v>
          </cell>
          <cell r="FB284">
            <v>916092.68080099078</v>
          </cell>
          <cell r="FC284">
            <v>914807.4292193827</v>
          </cell>
          <cell r="FD284">
            <v>0</v>
          </cell>
          <cell r="FE284">
            <v>916092.68080099078</v>
          </cell>
        </row>
        <row r="285">
          <cell r="A285">
            <v>2840</v>
          </cell>
          <cell r="B285">
            <v>8812840</v>
          </cell>
          <cell r="E285" t="str">
            <v>Ongar Primary School</v>
          </cell>
          <cell r="F285" t="str">
            <v>P</v>
          </cell>
          <cell r="G285" t="str">
            <v/>
          </cell>
          <cell r="H285" t="str">
            <v/>
          </cell>
          <cell r="I285" t="str">
            <v>Y</v>
          </cell>
          <cell r="K285">
            <v>2840</v>
          </cell>
          <cell r="L285">
            <v>146230</v>
          </cell>
          <cell r="O285">
            <v>7</v>
          </cell>
          <cell r="P285">
            <v>0</v>
          </cell>
          <cell r="Q285">
            <v>0</v>
          </cell>
          <cell r="S285">
            <v>27</v>
          </cell>
          <cell r="T285">
            <v>142</v>
          </cell>
          <cell r="V285">
            <v>169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169</v>
          </cell>
          <cell r="AF285">
            <v>533718.9</v>
          </cell>
          <cell r="AG285">
            <v>0</v>
          </cell>
          <cell r="AH285">
            <v>0</v>
          </cell>
          <cell r="AI285">
            <v>0</v>
          </cell>
          <cell r="AJ285">
            <v>533718.9</v>
          </cell>
          <cell r="AK285">
            <v>54.000000000000014</v>
          </cell>
          <cell r="AL285">
            <v>25380.000000000007</v>
          </cell>
          <cell r="AM285">
            <v>0</v>
          </cell>
          <cell r="AN285">
            <v>0</v>
          </cell>
          <cell r="AO285">
            <v>25380.000000000007</v>
          </cell>
          <cell r="AP285">
            <v>57.00000000000005</v>
          </cell>
          <cell r="AQ285">
            <v>33630.000000000029</v>
          </cell>
          <cell r="AR285">
            <v>0</v>
          </cell>
          <cell r="AS285">
            <v>0</v>
          </cell>
          <cell r="AT285">
            <v>33630.000000000029</v>
          </cell>
          <cell r="AU285">
            <v>24.142857142857164</v>
          </cell>
          <cell r="AV285">
            <v>0</v>
          </cell>
          <cell r="AW285">
            <v>128.76190476190479</v>
          </cell>
          <cell r="AX285">
            <v>28327.619047619053</v>
          </cell>
          <cell r="AY285">
            <v>16.095238095238091</v>
          </cell>
          <cell r="AZ285">
            <v>4345.7142857142844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32673.333333333336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32673.333333333336</v>
          </cell>
          <cell r="BZ285">
            <v>91683.333333333372</v>
          </cell>
          <cell r="CA285">
            <v>0</v>
          </cell>
          <cell r="CB285">
            <v>91683.333333333372</v>
          </cell>
          <cell r="CC285">
            <v>52.280575539568346</v>
          </cell>
          <cell r="CD285">
            <v>59077.05035971223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59077.05035971223</v>
          </cell>
          <cell r="CR285">
            <v>5.8599999999999923</v>
          </cell>
          <cell r="CS285">
            <v>5420.4999999999927</v>
          </cell>
          <cell r="CT285">
            <v>0</v>
          </cell>
          <cell r="CU285">
            <v>0</v>
          </cell>
          <cell r="CV285">
            <v>5420.4999999999927</v>
          </cell>
          <cell r="CW285">
            <v>3.5957446808510718</v>
          </cell>
          <cell r="CX285">
            <v>2031.5957446808557</v>
          </cell>
          <cell r="CY285">
            <v>0</v>
          </cell>
          <cell r="CZ285">
            <v>0</v>
          </cell>
          <cell r="DA285">
            <v>2031.5957446808557</v>
          </cell>
          <cell r="DB285">
            <v>691931.37943772646</v>
          </cell>
          <cell r="DC285">
            <v>0</v>
          </cell>
          <cell r="DD285">
            <v>691931.37943772646</v>
          </cell>
          <cell r="DE285">
            <v>128617</v>
          </cell>
          <cell r="DF285">
            <v>0</v>
          </cell>
          <cell r="DG285">
            <v>128617</v>
          </cell>
          <cell r="DH285">
            <v>24.142857142857142</v>
          </cell>
          <cell r="DI285">
            <v>0</v>
          </cell>
          <cell r="DJ285">
            <v>1.339</v>
          </cell>
          <cell r="DK285">
            <v>0</v>
          </cell>
          <cell r="DL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1.0156360164</v>
          </cell>
          <cell r="DS285">
            <v>12830.10791788172</v>
          </cell>
          <cell r="DT285">
            <v>0</v>
          </cell>
          <cell r="DU285">
            <v>12830.10791788172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2499.2539999999999</v>
          </cell>
          <cell r="EB285">
            <v>2499.2539999999999</v>
          </cell>
          <cell r="EC285">
            <v>0</v>
          </cell>
          <cell r="ED285">
            <v>0</v>
          </cell>
          <cell r="EE285">
            <v>2499.2539999999999</v>
          </cell>
          <cell r="EF285">
            <v>2499.2539999999999</v>
          </cell>
          <cell r="EG285">
            <v>0</v>
          </cell>
          <cell r="EI285">
            <v>0</v>
          </cell>
          <cell r="EJ285">
            <v>0</v>
          </cell>
          <cell r="EK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143946.3619178817</v>
          </cell>
          <cell r="EQ285">
            <v>0</v>
          </cell>
          <cell r="ER285">
            <v>143946.3619178817</v>
          </cell>
          <cell r="ES285">
            <v>835877.74135560822</v>
          </cell>
          <cell r="ET285">
            <v>0</v>
          </cell>
          <cell r="EU285">
            <v>835877.74135560822</v>
          </cell>
          <cell r="EV285">
            <v>833378.48735560814</v>
          </cell>
          <cell r="EW285">
            <v>4931.2336529917638</v>
          </cell>
          <cell r="EX285">
            <v>4265</v>
          </cell>
          <cell r="EY285">
            <v>0</v>
          </cell>
          <cell r="EZ285">
            <v>720785</v>
          </cell>
          <cell r="FA285">
            <v>0</v>
          </cell>
          <cell r="FB285">
            <v>835877.74135560822</v>
          </cell>
          <cell r="FC285">
            <v>826259.48271033191</v>
          </cell>
          <cell r="FD285">
            <v>0</v>
          </cell>
          <cell r="FE285">
            <v>835877.74135560822</v>
          </cell>
        </row>
        <row r="286">
          <cell r="A286">
            <v>5250</v>
          </cell>
          <cell r="B286">
            <v>8815250</v>
          </cell>
          <cell r="E286" t="str">
            <v>Our Lady Immaculate Catholic Primary School</v>
          </cell>
          <cell r="F286" t="str">
            <v>P</v>
          </cell>
          <cell r="G286" t="str">
            <v/>
          </cell>
          <cell r="H286" t="str">
            <v/>
          </cell>
          <cell r="I286" t="str">
            <v>Y</v>
          </cell>
          <cell r="K286">
            <v>5250</v>
          </cell>
          <cell r="L286">
            <v>138105</v>
          </cell>
          <cell r="O286">
            <v>7</v>
          </cell>
          <cell r="P286">
            <v>0</v>
          </cell>
          <cell r="Q286">
            <v>0</v>
          </cell>
          <cell r="S286">
            <v>30</v>
          </cell>
          <cell r="T286">
            <v>189</v>
          </cell>
          <cell r="V286">
            <v>219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219</v>
          </cell>
          <cell r="AF286">
            <v>691623.9</v>
          </cell>
          <cell r="AG286">
            <v>0</v>
          </cell>
          <cell r="AH286">
            <v>0</v>
          </cell>
          <cell r="AI286">
            <v>0</v>
          </cell>
          <cell r="AJ286">
            <v>691623.9</v>
          </cell>
          <cell r="AK286">
            <v>10</v>
          </cell>
          <cell r="AL286">
            <v>4700</v>
          </cell>
          <cell r="AM286">
            <v>0</v>
          </cell>
          <cell r="AN286">
            <v>0</v>
          </cell>
          <cell r="AO286">
            <v>4700</v>
          </cell>
          <cell r="AP286">
            <v>15</v>
          </cell>
          <cell r="AQ286">
            <v>8850</v>
          </cell>
          <cell r="AR286">
            <v>0</v>
          </cell>
          <cell r="AS286">
            <v>0</v>
          </cell>
          <cell r="AT286">
            <v>8850</v>
          </cell>
          <cell r="AU286">
            <v>178.00000000000003</v>
          </cell>
          <cell r="AV286">
            <v>0</v>
          </cell>
          <cell r="AW286">
            <v>20</v>
          </cell>
          <cell r="AX286">
            <v>4400</v>
          </cell>
          <cell r="AY286">
            <v>13</v>
          </cell>
          <cell r="AZ286">
            <v>3510</v>
          </cell>
          <cell r="BA286">
            <v>3</v>
          </cell>
          <cell r="BB286">
            <v>1260</v>
          </cell>
          <cell r="BC286">
            <v>5</v>
          </cell>
          <cell r="BD286">
            <v>2300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11470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11470</v>
          </cell>
          <cell r="BZ286">
            <v>25020</v>
          </cell>
          <cell r="CA286">
            <v>0</v>
          </cell>
          <cell r="CB286">
            <v>25020</v>
          </cell>
          <cell r="CC286">
            <v>40.248648648648654</v>
          </cell>
          <cell r="CD286">
            <v>45480.972972972981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45480.972972972981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23.174603174603213</v>
          </cell>
          <cell r="CX286">
            <v>13093.650793650815</v>
          </cell>
          <cell r="CY286">
            <v>0</v>
          </cell>
          <cell r="CZ286">
            <v>0</v>
          </cell>
          <cell r="DA286">
            <v>13093.650793650815</v>
          </cell>
          <cell r="DB286">
            <v>775218.52376662381</v>
          </cell>
          <cell r="DC286">
            <v>0</v>
          </cell>
          <cell r="DD286">
            <v>775218.52376662381</v>
          </cell>
          <cell r="DE286">
            <v>128617</v>
          </cell>
          <cell r="DF286">
            <v>0</v>
          </cell>
          <cell r="DG286">
            <v>128617</v>
          </cell>
          <cell r="DH286">
            <v>31.285714285714285</v>
          </cell>
          <cell r="DI286">
            <v>0</v>
          </cell>
          <cell r="DJ286">
            <v>0.82699999999999996</v>
          </cell>
          <cell r="DK286">
            <v>0</v>
          </cell>
          <cell r="DL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1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4683.5</v>
          </cell>
          <cell r="EB286">
            <v>4683.5</v>
          </cell>
          <cell r="EC286">
            <v>0</v>
          </cell>
          <cell r="ED286">
            <v>0</v>
          </cell>
          <cell r="EE286">
            <v>4683.5</v>
          </cell>
          <cell r="EF286">
            <v>4683.5</v>
          </cell>
          <cell r="EG286">
            <v>0</v>
          </cell>
          <cell r="EI286">
            <v>0</v>
          </cell>
          <cell r="EJ286">
            <v>0</v>
          </cell>
          <cell r="EK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133300.5</v>
          </cell>
          <cell r="EQ286">
            <v>0</v>
          </cell>
          <cell r="ER286">
            <v>133300.5</v>
          </cell>
          <cell r="ES286">
            <v>908519.02376662381</v>
          </cell>
          <cell r="ET286">
            <v>0</v>
          </cell>
          <cell r="EU286">
            <v>908519.02376662381</v>
          </cell>
          <cell r="EV286">
            <v>903835.52376662381</v>
          </cell>
          <cell r="EW286">
            <v>4127.1028482494239</v>
          </cell>
          <cell r="EX286">
            <v>4265</v>
          </cell>
          <cell r="EY286">
            <v>137.89715175057609</v>
          </cell>
          <cell r="EZ286">
            <v>934035</v>
          </cell>
          <cell r="FA286">
            <v>30199.47623337619</v>
          </cell>
          <cell r="FB286">
            <v>938718.5</v>
          </cell>
          <cell r="FC286">
            <v>922846.17781105987</v>
          </cell>
          <cell r="FD286">
            <v>0</v>
          </cell>
          <cell r="FE286">
            <v>938718.5</v>
          </cell>
        </row>
        <row r="287">
          <cell r="A287">
            <v>3461</v>
          </cell>
          <cell r="B287">
            <v>8813461</v>
          </cell>
          <cell r="E287" t="str">
            <v>Our Lady of Ransom Catholic Primary School</v>
          </cell>
          <cell r="F287" t="str">
            <v>P</v>
          </cell>
          <cell r="G287" t="str">
            <v/>
          </cell>
          <cell r="H287" t="str">
            <v/>
          </cell>
          <cell r="I287" t="str">
            <v>Y</v>
          </cell>
          <cell r="K287">
            <v>3461</v>
          </cell>
          <cell r="L287">
            <v>145996</v>
          </cell>
          <cell r="O287">
            <v>7</v>
          </cell>
          <cell r="P287">
            <v>0</v>
          </cell>
          <cell r="Q287">
            <v>0</v>
          </cell>
          <cell r="S287">
            <v>58</v>
          </cell>
          <cell r="T287">
            <v>322</v>
          </cell>
          <cell r="V287">
            <v>380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380</v>
          </cell>
          <cell r="AF287">
            <v>1200078</v>
          </cell>
          <cell r="AG287">
            <v>0</v>
          </cell>
          <cell r="AH287">
            <v>0</v>
          </cell>
          <cell r="AI287">
            <v>0</v>
          </cell>
          <cell r="AJ287">
            <v>1200078</v>
          </cell>
          <cell r="AK287">
            <v>38.999999999999844</v>
          </cell>
          <cell r="AL287">
            <v>18329.999999999927</v>
          </cell>
          <cell r="AM287">
            <v>0</v>
          </cell>
          <cell r="AN287">
            <v>0</v>
          </cell>
          <cell r="AO287">
            <v>18329.999999999927</v>
          </cell>
          <cell r="AP287">
            <v>42.000000000000121</v>
          </cell>
          <cell r="AQ287">
            <v>24780.000000000073</v>
          </cell>
          <cell r="AR287">
            <v>0</v>
          </cell>
          <cell r="AS287">
            <v>0</v>
          </cell>
          <cell r="AT287">
            <v>24780.000000000073</v>
          </cell>
          <cell r="AU287">
            <v>368.97097625329815</v>
          </cell>
          <cell r="AV287">
            <v>0</v>
          </cell>
          <cell r="AW287">
            <v>5.0131926121372157</v>
          </cell>
          <cell r="AX287">
            <v>1102.9023746701876</v>
          </cell>
          <cell r="AY287">
            <v>2.0052770448548825</v>
          </cell>
          <cell r="AZ287">
            <v>541.42480211081829</v>
          </cell>
          <cell r="BA287">
            <v>4.0105540897097498</v>
          </cell>
          <cell r="BB287">
            <v>1684.4327176780948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3328.7598944591009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3328.7598944591009</v>
          </cell>
          <cell r="BZ287">
            <v>46438.759894459101</v>
          </cell>
          <cell r="CA287">
            <v>0</v>
          </cell>
          <cell r="CB287">
            <v>46438.759894459101</v>
          </cell>
          <cell r="CC287">
            <v>72.664576802507838</v>
          </cell>
          <cell r="CD287">
            <v>82110.971786833863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82110.971786833863</v>
          </cell>
          <cell r="CR287">
            <v>2.1999999999999886</v>
          </cell>
          <cell r="CS287">
            <v>2034.9999999999895</v>
          </cell>
          <cell r="CT287">
            <v>0</v>
          </cell>
          <cell r="CU287">
            <v>0</v>
          </cell>
          <cell r="CV287">
            <v>2034.9999999999895</v>
          </cell>
          <cell r="CW287">
            <v>7.0807453416149047</v>
          </cell>
          <cell r="CX287">
            <v>4000.621118012421</v>
          </cell>
          <cell r="CY287">
            <v>0</v>
          </cell>
          <cell r="CZ287">
            <v>0</v>
          </cell>
          <cell r="DA287">
            <v>4000.621118012421</v>
          </cell>
          <cell r="DB287">
            <v>1334663.3527993052</v>
          </cell>
          <cell r="DC287">
            <v>0</v>
          </cell>
          <cell r="DD287">
            <v>1334663.3527993052</v>
          </cell>
          <cell r="DE287">
            <v>128617</v>
          </cell>
          <cell r="DF287">
            <v>0</v>
          </cell>
          <cell r="DG287">
            <v>128617</v>
          </cell>
          <cell r="DH287">
            <v>54.285714285714285</v>
          </cell>
          <cell r="DI287">
            <v>0</v>
          </cell>
          <cell r="DJ287">
            <v>0.95899999999999996</v>
          </cell>
          <cell r="DK287">
            <v>0</v>
          </cell>
          <cell r="DL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1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1193.06</v>
          </cell>
          <cell r="EB287">
            <v>1193.06</v>
          </cell>
          <cell r="EC287">
            <v>0</v>
          </cell>
          <cell r="ED287">
            <v>0</v>
          </cell>
          <cell r="EE287">
            <v>1193.06</v>
          </cell>
          <cell r="EF287">
            <v>1193.06</v>
          </cell>
          <cell r="EG287">
            <v>0</v>
          </cell>
          <cell r="EI287">
            <v>0</v>
          </cell>
          <cell r="EJ287">
            <v>0</v>
          </cell>
          <cell r="EK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129810.06</v>
          </cell>
          <cell r="EQ287">
            <v>0</v>
          </cell>
          <cell r="ER287">
            <v>129810.06</v>
          </cell>
          <cell r="ES287">
            <v>1464473.4127993053</v>
          </cell>
          <cell r="ET287">
            <v>0</v>
          </cell>
          <cell r="EU287">
            <v>1464473.4127993053</v>
          </cell>
          <cell r="EV287">
            <v>1463280.3527993052</v>
          </cell>
          <cell r="EW287">
            <v>3850.7377705244876</v>
          </cell>
          <cell r="EX287">
            <v>4265</v>
          </cell>
          <cell r="EY287">
            <v>414.26222947551241</v>
          </cell>
          <cell r="EZ287">
            <v>1620700</v>
          </cell>
          <cell r="FA287">
            <v>157419.64720069477</v>
          </cell>
          <cell r="FB287">
            <v>1621893.06</v>
          </cell>
          <cell r="FC287">
            <v>1593777.4352089136</v>
          </cell>
          <cell r="FD287">
            <v>0</v>
          </cell>
          <cell r="FE287">
            <v>1621893.06</v>
          </cell>
        </row>
        <row r="288">
          <cell r="A288">
            <v>2114</v>
          </cell>
          <cell r="B288">
            <v>8812114</v>
          </cell>
          <cell r="E288" t="str">
            <v>Parkwood Academy</v>
          </cell>
          <cell r="F288" t="str">
            <v>P</v>
          </cell>
          <cell r="G288" t="str">
            <v/>
          </cell>
          <cell r="H288" t="str">
            <v/>
          </cell>
          <cell r="I288" t="str">
            <v>Y</v>
          </cell>
          <cell r="K288">
            <v>2114</v>
          </cell>
          <cell r="L288">
            <v>141355</v>
          </cell>
          <cell r="O288">
            <v>7</v>
          </cell>
          <cell r="P288">
            <v>0</v>
          </cell>
          <cell r="Q288">
            <v>0</v>
          </cell>
          <cell r="S288">
            <v>30</v>
          </cell>
          <cell r="T288">
            <v>174</v>
          </cell>
          <cell r="V288">
            <v>204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204</v>
          </cell>
          <cell r="AF288">
            <v>644252.4</v>
          </cell>
          <cell r="AG288">
            <v>0</v>
          </cell>
          <cell r="AH288">
            <v>0</v>
          </cell>
          <cell r="AI288">
            <v>0</v>
          </cell>
          <cell r="AJ288">
            <v>644252.4</v>
          </cell>
          <cell r="AK288">
            <v>74.000000000000071</v>
          </cell>
          <cell r="AL288">
            <v>34780.000000000036</v>
          </cell>
          <cell r="AM288">
            <v>0</v>
          </cell>
          <cell r="AN288">
            <v>0</v>
          </cell>
          <cell r="AO288">
            <v>34780.000000000036</v>
          </cell>
          <cell r="AP288">
            <v>78.999999999999929</v>
          </cell>
          <cell r="AQ288">
            <v>46609.999999999956</v>
          </cell>
          <cell r="AR288">
            <v>0</v>
          </cell>
          <cell r="AS288">
            <v>0</v>
          </cell>
          <cell r="AT288">
            <v>46609.999999999956</v>
          </cell>
          <cell r="AU288">
            <v>74.364532019704541</v>
          </cell>
          <cell r="AV288">
            <v>0</v>
          </cell>
          <cell r="AW288">
            <v>76.37438423645321</v>
          </cell>
          <cell r="AX288">
            <v>16802.364532019707</v>
          </cell>
          <cell r="AY288">
            <v>9.044334975369452</v>
          </cell>
          <cell r="AZ288">
            <v>2441.9704433497518</v>
          </cell>
          <cell r="BA288">
            <v>14.068965517241375</v>
          </cell>
          <cell r="BB288">
            <v>5908.9655172413777</v>
          </cell>
          <cell r="BC288">
            <v>30.147783251231509</v>
          </cell>
          <cell r="BD288">
            <v>13867.980295566495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39021.280788177326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39021.280788177326</v>
          </cell>
          <cell r="BZ288">
            <v>120411.28078817733</v>
          </cell>
          <cell r="CA288">
            <v>0</v>
          </cell>
          <cell r="CB288">
            <v>120411.28078817733</v>
          </cell>
          <cell r="CC288">
            <v>56.666666666666671</v>
          </cell>
          <cell r="CD288">
            <v>64033.333333333336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64033.333333333336</v>
          </cell>
          <cell r="CR288">
            <v>19.759999999999955</v>
          </cell>
          <cell r="CS288">
            <v>18277.99999999996</v>
          </cell>
          <cell r="CT288">
            <v>0</v>
          </cell>
          <cell r="CU288">
            <v>0</v>
          </cell>
          <cell r="CV288">
            <v>18277.99999999996</v>
          </cell>
          <cell r="CW288">
            <v>30.482758620689687</v>
          </cell>
          <cell r="CX288">
            <v>17222.758620689674</v>
          </cell>
          <cell r="CY288">
            <v>0</v>
          </cell>
          <cell r="CZ288">
            <v>0</v>
          </cell>
          <cell r="DA288">
            <v>17222.758620689674</v>
          </cell>
          <cell r="DB288">
            <v>864197.77274220029</v>
          </cell>
          <cell r="DC288">
            <v>0</v>
          </cell>
          <cell r="DD288">
            <v>864197.77274220029</v>
          </cell>
          <cell r="DE288">
            <v>128617</v>
          </cell>
          <cell r="DF288">
            <v>0</v>
          </cell>
          <cell r="DG288">
            <v>128617</v>
          </cell>
          <cell r="DH288">
            <v>29.142857142857142</v>
          </cell>
          <cell r="DI288">
            <v>0</v>
          </cell>
          <cell r="DJ288">
            <v>0.58399999999999996</v>
          </cell>
          <cell r="DK288">
            <v>0</v>
          </cell>
          <cell r="DL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1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4740.5680000000002</v>
          </cell>
          <cell r="EB288">
            <v>4740.5680000000002</v>
          </cell>
          <cell r="EC288">
            <v>0</v>
          </cell>
          <cell r="ED288">
            <v>0</v>
          </cell>
          <cell r="EE288">
            <v>4740.5680000000002</v>
          </cell>
          <cell r="EF288">
            <v>4740.5680000000002</v>
          </cell>
          <cell r="EG288">
            <v>0</v>
          </cell>
          <cell r="EI288">
            <v>0</v>
          </cell>
          <cell r="EJ288">
            <v>0</v>
          </cell>
          <cell r="EK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133357.568</v>
          </cell>
          <cell r="EQ288">
            <v>0</v>
          </cell>
          <cell r="ER288">
            <v>133357.568</v>
          </cell>
          <cell r="ES288">
            <v>997555.34074220026</v>
          </cell>
          <cell r="ET288">
            <v>0</v>
          </cell>
          <cell r="EU288">
            <v>997555.34074220026</v>
          </cell>
          <cell r="EV288">
            <v>992814.77274220029</v>
          </cell>
          <cell r="EW288">
            <v>4866.7390820696091</v>
          </cell>
          <cell r="EX288">
            <v>4265</v>
          </cell>
          <cell r="EY288">
            <v>0</v>
          </cell>
          <cell r="EZ288">
            <v>870060</v>
          </cell>
          <cell r="FA288">
            <v>0</v>
          </cell>
          <cell r="FB288">
            <v>997555.34074220026</v>
          </cell>
          <cell r="FC288">
            <v>967106.75070030964</v>
          </cell>
          <cell r="FD288">
            <v>0</v>
          </cell>
          <cell r="FE288">
            <v>997555.34074220026</v>
          </cell>
        </row>
        <row r="289">
          <cell r="A289">
            <v>3040</v>
          </cell>
          <cell r="B289">
            <v>8813040</v>
          </cell>
          <cell r="C289">
            <v>1854</v>
          </cell>
          <cell r="D289" t="str">
            <v>RB051854</v>
          </cell>
          <cell r="E289" t="str">
            <v>Parsons Heath Church of England Voluntary Controlled Primary School</v>
          </cell>
          <cell r="F289" t="str">
            <v>P</v>
          </cell>
          <cell r="G289" t="str">
            <v>Y</v>
          </cell>
          <cell r="H289">
            <v>10017083</v>
          </cell>
          <cell r="I289" t="str">
            <v/>
          </cell>
          <cell r="K289">
            <v>3040</v>
          </cell>
          <cell r="L289">
            <v>115088</v>
          </cell>
          <cell r="O289">
            <v>7</v>
          </cell>
          <cell r="P289">
            <v>0</v>
          </cell>
          <cell r="Q289">
            <v>0</v>
          </cell>
          <cell r="S289">
            <v>30</v>
          </cell>
          <cell r="T289">
            <v>167</v>
          </cell>
          <cell r="V289">
            <v>197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197</v>
          </cell>
          <cell r="AF289">
            <v>622145.69999999995</v>
          </cell>
          <cell r="AG289">
            <v>0</v>
          </cell>
          <cell r="AH289">
            <v>0</v>
          </cell>
          <cell r="AI289">
            <v>0</v>
          </cell>
          <cell r="AJ289">
            <v>622145.69999999995</v>
          </cell>
          <cell r="AK289">
            <v>58.999999999999993</v>
          </cell>
          <cell r="AL289">
            <v>27729.999999999996</v>
          </cell>
          <cell r="AM289">
            <v>0</v>
          </cell>
          <cell r="AN289">
            <v>0</v>
          </cell>
          <cell r="AO289">
            <v>27729.999999999996</v>
          </cell>
          <cell r="AP289">
            <v>63.000000000000036</v>
          </cell>
          <cell r="AQ289">
            <v>37170.000000000022</v>
          </cell>
          <cell r="AR289">
            <v>0</v>
          </cell>
          <cell r="AS289">
            <v>0</v>
          </cell>
          <cell r="AT289">
            <v>37170.000000000022</v>
          </cell>
          <cell r="AU289">
            <v>84.999999999999986</v>
          </cell>
          <cell r="AV289">
            <v>0</v>
          </cell>
          <cell r="AW289">
            <v>38.999999999999972</v>
          </cell>
          <cell r="AX289">
            <v>8579.9999999999945</v>
          </cell>
          <cell r="AY289">
            <v>28.999999999999968</v>
          </cell>
          <cell r="AZ289">
            <v>7829.9999999999918</v>
          </cell>
          <cell r="BA289">
            <v>11.000000000000009</v>
          </cell>
          <cell r="BB289">
            <v>4620.0000000000036</v>
          </cell>
          <cell r="BC289">
            <v>11.999999999999991</v>
          </cell>
          <cell r="BD289">
            <v>5519.9999999999964</v>
          </cell>
          <cell r="BE289">
            <v>13.999999999999993</v>
          </cell>
          <cell r="BF289">
            <v>6859.9999999999964</v>
          </cell>
          <cell r="BG289">
            <v>7.0000000000000062</v>
          </cell>
          <cell r="BH289">
            <v>4480.0000000000036</v>
          </cell>
          <cell r="BI289">
            <v>37889.999999999985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37889.999999999985</v>
          </cell>
          <cell r="BZ289">
            <v>102790</v>
          </cell>
          <cell r="CA289">
            <v>0</v>
          </cell>
          <cell r="CB289">
            <v>102790</v>
          </cell>
          <cell r="CC289">
            <v>62.846625766871163</v>
          </cell>
          <cell r="CD289">
            <v>71016.687116564412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71016.687116564412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11.796407185628745</v>
          </cell>
          <cell r="CX289">
            <v>6664.970059880241</v>
          </cell>
          <cell r="CY289">
            <v>0</v>
          </cell>
          <cell r="CZ289">
            <v>0</v>
          </cell>
          <cell r="DA289">
            <v>6664.970059880241</v>
          </cell>
          <cell r="DB289">
            <v>802617.35717644461</v>
          </cell>
          <cell r="DC289">
            <v>0</v>
          </cell>
          <cell r="DD289">
            <v>802617.35717644461</v>
          </cell>
          <cell r="DE289">
            <v>128617</v>
          </cell>
          <cell r="DF289">
            <v>0</v>
          </cell>
          <cell r="DG289">
            <v>128617</v>
          </cell>
          <cell r="DH289">
            <v>28.142857142857142</v>
          </cell>
          <cell r="DI289">
            <v>0</v>
          </cell>
          <cell r="DJ289">
            <v>0.48099999999999998</v>
          </cell>
          <cell r="DK289">
            <v>0</v>
          </cell>
          <cell r="DL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1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20253.75</v>
          </cell>
          <cell r="EB289">
            <v>20253.75</v>
          </cell>
          <cell r="EC289">
            <v>-293.75</v>
          </cell>
          <cell r="ED289">
            <v>0</v>
          </cell>
          <cell r="EE289">
            <v>19960</v>
          </cell>
          <cell r="EF289">
            <v>19960</v>
          </cell>
          <cell r="EG289">
            <v>0</v>
          </cell>
          <cell r="EI289">
            <v>0</v>
          </cell>
          <cell r="EJ289">
            <v>0</v>
          </cell>
          <cell r="EK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148577</v>
          </cell>
          <cell r="EQ289">
            <v>0</v>
          </cell>
          <cell r="ER289">
            <v>148577</v>
          </cell>
          <cell r="ES289">
            <v>951194.35717644461</v>
          </cell>
          <cell r="ET289">
            <v>0</v>
          </cell>
          <cell r="EU289">
            <v>951194.35717644461</v>
          </cell>
          <cell r="EV289">
            <v>931234.35717644461</v>
          </cell>
          <cell r="EW289">
            <v>4727.0779552103786</v>
          </cell>
          <cell r="EX289">
            <v>4265</v>
          </cell>
          <cell r="EY289">
            <v>0</v>
          </cell>
          <cell r="EZ289">
            <v>840205</v>
          </cell>
          <cell r="FA289">
            <v>0</v>
          </cell>
          <cell r="FB289">
            <v>951194.35717644461</v>
          </cell>
          <cell r="FC289">
            <v>920490.28490566253</v>
          </cell>
          <cell r="FD289">
            <v>0</v>
          </cell>
          <cell r="FE289">
            <v>951194.35717644461</v>
          </cell>
        </row>
        <row r="290">
          <cell r="A290">
            <v>2785</v>
          </cell>
          <cell r="B290">
            <v>8812785</v>
          </cell>
          <cell r="E290" t="str">
            <v>Pear Tree Mead Academy</v>
          </cell>
          <cell r="F290" t="str">
            <v>P</v>
          </cell>
          <cell r="G290" t="str">
            <v/>
          </cell>
          <cell r="H290" t="str">
            <v/>
          </cell>
          <cell r="I290" t="str">
            <v>Y</v>
          </cell>
          <cell r="K290">
            <v>2785</v>
          </cell>
          <cell r="L290">
            <v>141304</v>
          </cell>
          <cell r="O290">
            <v>7</v>
          </cell>
          <cell r="P290">
            <v>0</v>
          </cell>
          <cell r="Q290">
            <v>0</v>
          </cell>
          <cell r="S290">
            <v>60</v>
          </cell>
          <cell r="T290">
            <v>351</v>
          </cell>
          <cell r="V290">
            <v>411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411</v>
          </cell>
          <cell r="AF290">
            <v>1297979.0999999999</v>
          </cell>
          <cell r="AG290">
            <v>0</v>
          </cell>
          <cell r="AH290">
            <v>0</v>
          </cell>
          <cell r="AI290">
            <v>0</v>
          </cell>
          <cell r="AJ290">
            <v>1297979.0999999999</v>
          </cell>
          <cell r="AK290">
            <v>104.00000000000014</v>
          </cell>
          <cell r="AL290">
            <v>48880.000000000065</v>
          </cell>
          <cell r="AM290">
            <v>0</v>
          </cell>
          <cell r="AN290">
            <v>0</v>
          </cell>
          <cell r="AO290">
            <v>48880.000000000065</v>
          </cell>
          <cell r="AP290">
            <v>114.00000000000016</v>
          </cell>
          <cell r="AQ290">
            <v>67260.000000000087</v>
          </cell>
          <cell r="AR290">
            <v>0</v>
          </cell>
          <cell r="AS290">
            <v>0</v>
          </cell>
          <cell r="AT290">
            <v>67260.000000000087</v>
          </cell>
          <cell r="AU290">
            <v>134.3071253071254</v>
          </cell>
          <cell r="AV290">
            <v>0</v>
          </cell>
          <cell r="AW290">
            <v>114.11056511056526</v>
          </cell>
          <cell r="AX290">
            <v>25104.324324324356</v>
          </cell>
          <cell r="AY290">
            <v>87.855036855036957</v>
          </cell>
          <cell r="AZ290">
            <v>23720.85995085998</v>
          </cell>
          <cell r="BA290">
            <v>73.717444717444579</v>
          </cell>
          <cell r="BB290">
            <v>30961.326781326723</v>
          </cell>
          <cell r="BC290">
            <v>1.009828009828011</v>
          </cell>
          <cell r="BD290">
            <v>464.52088452088509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80251.031941031935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80251.031941031935</v>
          </cell>
          <cell r="BZ290">
            <v>196391.0319410321</v>
          </cell>
          <cell r="CA290">
            <v>0</v>
          </cell>
          <cell r="CB290">
            <v>196391.0319410321</v>
          </cell>
          <cell r="CC290">
            <v>126.18421052631579</v>
          </cell>
          <cell r="CD290">
            <v>142588.15789473685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142588.15789473685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31.615384615384606</v>
          </cell>
          <cell r="CX290">
            <v>17862.692307692301</v>
          </cell>
          <cell r="CY290">
            <v>0</v>
          </cell>
          <cell r="CZ290">
            <v>0</v>
          </cell>
          <cell r="DA290">
            <v>17862.692307692301</v>
          </cell>
          <cell r="DB290">
            <v>1654820.982143461</v>
          </cell>
          <cell r="DC290">
            <v>0</v>
          </cell>
          <cell r="DD290">
            <v>1654820.982143461</v>
          </cell>
          <cell r="DE290">
            <v>128617</v>
          </cell>
          <cell r="DF290">
            <v>0</v>
          </cell>
          <cell r="DG290">
            <v>128617</v>
          </cell>
          <cell r="DH290">
            <v>58.714285714285715</v>
          </cell>
          <cell r="DI290">
            <v>0</v>
          </cell>
          <cell r="DJ290">
            <v>0.48099999999999998</v>
          </cell>
          <cell r="DK290">
            <v>0</v>
          </cell>
          <cell r="DL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1.0156360164</v>
          </cell>
          <cell r="DS290">
            <v>27885.865537178077</v>
          </cell>
          <cell r="DT290">
            <v>0</v>
          </cell>
          <cell r="DU290">
            <v>27885.865537178077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7973.7</v>
          </cell>
          <cell r="EB290">
            <v>7973.7</v>
          </cell>
          <cell r="EC290">
            <v>0</v>
          </cell>
          <cell r="ED290">
            <v>0</v>
          </cell>
          <cell r="EE290">
            <v>7973.7</v>
          </cell>
          <cell r="EF290">
            <v>7973.6999999999989</v>
          </cell>
          <cell r="EG290">
            <v>0</v>
          </cell>
          <cell r="EI290">
            <v>0</v>
          </cell>
          <cell r="EJ290">
            <v>0</v>
          </cell>
          <cell r="EK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164476.56553717807</v>
          </cell>
          <cell r="EQ290">
            <v>0</v>
          </cell>
          <cell r="ER290">
            <v>164476.56553717807</v>
          </cell>
          <cell r="ES290">
            <v>1819297.5476806392</v>
          </cell>
          <cell r="ET290">
            <v>0</v>
          </cell>
          <cell r="EU290">
            <v>1819297.5476806392</v>
          </cell>
          <cell r="EV290">
            <v>1811323.847680639</v>
          </cell>
          <cell r="EW290">
            <v>4407.1139846244259</v>
          </cell>
          <cell r="EX290">
            <v>4265</v>
          </cell>
          <cell r="EY290">
            <v>0</v>
          </cell>
          <cell r="EZ290">
            <v>1752915</v>
          </cell>
          <cell r="FA290">
            <v>0</v>
          </cell>
          <cell r="FB290">
            <v>1819297.5476806392</v>
          </cell>
          <cell r="FC290">
            <v>1745786.7788106969</v>
          </cell>
          <cell r="FD290">
            <v>0</v>
          </cell>
          <cell r="FE290">
            <v>1819297.5476806392</v>
          </cell>
        </row>
        <row r="291">
          <cell r="A291">
            <v>2099</v>
          </cell>
          <cell r="B291">
            <v>8812099</v>
          </cell>
          <cell r="E291" t="str">
            <v>Pemberley Academy</v>
          </cell>
          <cell r="F291" t="str">
            <v>P</v>
          </cell>
          <cell r="G291" t="str">
            <v/>
          </cell>
          <cell r="H291" t="str">
            <v/>
          </cell>
          <cell r="I291" t="str">
            <v>Y</v>
          </cell>
          <cell r="K291">
            <v>2099</v>
          </cell>
          <cell r="L291">
            <v>140380</v>
          </cell>
          <cell r="O291">
            <v>7</v>
          </cell>
          <cell r="P291">
            <v>0</v>
          </cell>
          <cell r="Q291">
            <v>0</v>
          </cell>
          <cell r="S291">
            <v>30</v>
          </cell>
          <cell r="T291">
            <v>180</v>
          </cell>
          <cell r="V291">
            <v>210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210</v>
          </cell>
          <cell r="AF291">
            <v>663201</v>
          </cell>
          <cell r="AG291">
            <v>0</v>
          </cell>
          <cell r="AH291">
            <v>0</v>
          </cell>
          <cell r="AI291">
            <v>0</v>
          </cell>
          <cell r="AJ291">
            <v>663201</v>
          </cell>
          <cell r="AK291">
            <v>49.999999999999979</v>
          </cell>
          <cell r="AL291">
            <v>23499.999999999989</v>
          </cell>
          <cell r="AM291">
            <v>0</v>
          </cell>
          <cell r="AN291">
            <v>0</v>
          </cell>
          <cell r="AO291">
            <v>23499.999999999989</v>
          </cell>
          <cell r="AP291">
            <v>53.999999999999972</v>
          </cell>
          <cell r="AQ291">
            <v>31859.999999999982</v>
          </cell>
          <cell r="AR291">
            <v>0</v>
          </cell>
          <cell r="AS291">
            <v>0</v>
          </cell>
          <cell r="AT291">
            <v>31859.999999999982</v>
          </cell>
          <cell r="AU291">
            <v>138.66028708133973</v>
          </cell>
          <cell r="AV291">
            <v>0</v>
          </cell>
          <cell r="AW291">
            <v>17.081339712918663</v>
          </cell>
          <cell r="AX291">
            <v>3757.8947368421059</v>
          </cell>
          <cell r="AY291">
            <v>47.224880382775204</v>
          </cell>
          <cell r="AZ291">
            <v>12750.717703349304</v>
          </cell>
          <cell r="BA291">
            <v>0</v>
          </cell>
          <cell r="BB291">
            <v>0</v>
          </cell>
          <cell r="BC291">
            <v>7.0334928229665117</v>
          </cell>
          <cell r="BD291">
            <v>3235.4066985645954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19744.019138756004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19744.019138756004</v>
          </cell>
          <cell r="BZ291">
            <v>75104.019138755975</v>
          </cell>
          <cell r="CA291">
            <v>0</v>
          </cell>
          <cell r="CB291">
            <v>75104.019138755975</v>
          </cell>
          <cell r="CC291">
            <v>51.279069767441861</v>
          </cell>
          <cell r="CD291">
            <v>57945.348837209305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57945.348837209305</v>
          </cell>
          <cell r="CR291">
            <v>0.39999999999999858</v>
          </cell>
          <cell r="CS291">
            <v>369.99999999999869</v>
          </cell>
          <cell r="CT291">
            <v>0</v>
          </cell>
          <cell r="CU291">
            <v>0</v>
          </cell>
          <cell r="CV291">
            <v>369.99999999999869</v>
          </cell>
          <cell r="CW291">
            <v>45.500000000000071</v>
          </cell>
          <cell r="CX291">
            <v>25707.50000000004</v>
          </cell>
          <cell r="CY291">
            <v>0</v>
          </cell>
          <cell r="CZ291">
            <v>0</v>
          </cell>
          <cell r="DA291">
            <v>25707.50000000004</v>
          </cell>
          <cell r="DB291">
            <v>822327.86797596526</v>
          </cell>
          <cell r="DC291">
            <v>0</v>
          </cell>
          <cell r="DD291">
            <v>822327.86797596526</v>
          </cell>
          <cell r="DE291">
            <v>128617</v>
          </cell>
          <cell r="DF291">
            <v>0</v>
          </cell>
          <cell r="DG291">
            <v>128617</v>
          </cell>
          <cell r="DH291">
            <v>30</v>
          </cell>
          <cell r="DI291">
            <v>0</v>
          </cell>
          <cell r="DJ291">
            <v>0.90100000000000002</v>
          </cell>
          <cell r="DK291">
            <v>0</v>
          </cell>
          <cell r="DL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1.0156360164</v>
          </cell>
          <cell r="DS291">
            <v>14868.989551168035</v>
          </cell>
          <cell r="DT291">
            <v>0</v>
          </cell>
          <cell r="DU291">
            <v>14868.989551168035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2267.8000000000002</v>
          </cell>
          <cell r="EB291">
            <v>2267.8000000000002</v>
          </cell>
          <cell r="EC291">
            <v>0</v>
          </cell>
          <cell r="ED291">
            <v>0</v>
          </cell>
          <cell r="EE291">
            <v>2267.8000000000002</v>
          </cell>
          <cell r="EF291">
            <v>2267.8000000000002</v>
          </cell>
          <cell r="EG291">
            <v>0</v>
          </cell>
          <cell r="EI291">
            <v>0</v>
          </cell>
          <cell r="EJ291">
            <v>0</v>
          </cell>
          <cell r="EK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145753.78955116801</v>
          </cell>
          <cell r="EQ291">
            <v>0</v>
          </cell>
          <cell r="ER291">
            <v>145753.78955116801</v>
          </cell>
          <cell r="ES291">
            <v>968081.65752713324</v>
          </cell>
          <cell r="ET291">
            <v>0</v>
          </cell>
          <cell r="EU291">
            <v>968081.65752713324</v>
          </cell>
          <cell r="EV291">
            <v>965813.85752713331</v>
          </cell>
          <cell r="EW291">
            <v>4599.1136072720637</v>
          </cell>
          <cell r="EX291">
            <v>4265</v>
          </cell>
          <cell r="EY291">
            <v>0</v>
          </cell>
          <cell r="EZ291">
            <v>895650</v>
          </cell>
          <cell r="FA291">
            <v>0</v>
          </cell>
          <cell r="FB291">
            <v>968081.65752713324</v>
          </cell>
          <cell r="FC291">
            <v>937667.23717634263</v>
          </cell>
          <cell r="FD291">
            <v>0</v>
          </cell>
          <cell r="FE291">
            <v>968081.65752713324</v>
          </cell>
        </row>
        <row r="292">
          <cell r="A292">
            <v>2629</v>
          </cell>
          <cell r="B292">
            <v>8812629</v>
          </cell>
          <cell r="E292" t="str">
            <v>Perryfields Infant School</v>
          </cell>
          <cell r="F292" t="str">
            <v>P</v>
          </cell>
          <cell r="G292" t="str">
            <v/>
          </cell>
          <cell r="H292" t="str">
            <v/>
          </cell>
          <cell r="I292" t="str">
            <v>Y</v>
          </cell>
          <cell r="K292">
            <v>2629</v>
          </cell>
          <cell r="L292">
            <v>145988</v>
          </cell>
          <cell r="O292">
            <v>3</v>
          </cell>
          <cell r="P292">
            <v>0</v>
          </cell>
          <cell r="Q292">
            <v>0</v>
          </cell>
          <cell r="S292">
            <v>60</v>
          </cell>
          <cell r="T292">
            <v>120</v>
          </cell>
          <cell r="V292">
            <v>180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180</v>
          </cell>
          <cell r="AF292">
            <v>568458</v>
          </cell>
          <cell r="AG292">
            <v>0</v>
          </cell>
          <cell r="AH292">
            <v>0</v>
          </cell>
          <cell r="AI292">
            <v>0</v>
          </cell>
          <cell r="AJ292">
            <v>568458</v>
          </cell>
          <cell r="AK292">
            <v>9</v>
          </cell>
          <cell r="AL292">
            <v>4230</v>
          </cell>
          <cell r="AM292">
            <v>0</v>
          </cell>
          <cell r="AN292">
            <v>0</v>
          </cell>
          <cell r="AO292">
            <v>4230</v>
          </cell>
          <cell r="AP292">
            <v>9</v>
          </cell>
          <cell r="AQ292">
            <v>5310</v>
          </cell>
          <cell r="AR292">
            <v>0</v>
          </cell>
          <cell r="AS292">
            <v>0</v>
          </cell>
          <cell r="AT292">
            <v>5310</v>
          </cell>
          <cell r="AU292">
            <v>177.98882681564243</v>
          </cell>
          <cell r="AV292">
            <v>0</v>
          </cell>
          <cell r="AW292">
            <v>2.011173184357542</v>
          </cell>
          <cell r="AX292">
            <v>442.45810055865923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442.45810055865923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442.45810055865923</v>
          </cell>
          <cell r="BZ292">
            <v>9982.4581005586588</v>
          </cell>
          <cell r="CA292">
            <v>0</v>
          </cell>
          <cell r="CB292">
            <v>9982.4581005586588</v>
          </cell>
          <cell r="CC292">
            <v>44.03068425897515</v>
          </cell>
          <cell r="CD292">
            <v>49754.673212641916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49754.673212641916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28.49999999999994</v>
          </cell>
          <cell r="CX292">
            <v>16102.499999999965</v>
          </cell>
          <cell r="CY292">
            <v>0</v>
          </cell>
          <cell r="CZ292">
            <v>0</v>
          </cell>
          <cell r="DA292">
            <v>16102.499999999965</v>
          </cell>
          <cell r="DB292">
            <v>644297.63131320057</v>
          </cell>
          <cell r="DC292">
            <v>0</v>
          </cell>
          <cell r="DD292">
            <v>644297.63131320057</v>
          </cell>
          <cell r="DE292">
            <v>128617</v>
          </cell>
          <cell r="DF292">
            <v>0</v>
          </cell>
          <cell r="DG292">
            <v>128617</v>
          </cell>
          <cell r="DH292">
            <v>60</v>
          </cell>
          <cell r="DI292">
            <v>0</v>
          </cell>
          <cell r="DJ292">
            <v>0.63400000000000001</v>
          </cell>
          <cell r="DK292">
            <v>0</v>
          </cell>
          <cell r="DL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1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2304.8679999999999</v>
          </cell>
          <cell r="EB292">
            <v>2304.8679999999999</v>
          </cell>
          <cell r="EC292">
            <v>0</v>
          </cell>
          <cell r="ED292">
            <v>0</v>
          </cell>
          <cell r="EE292">
            <v>2304.8679999999999</v>
          </cell>
          <cell r="EF292">
            <v>2304.8679999999999</v>
          </cell>
          <cell r="EG292">
            <v>0</v>
          </cell>
          <cell r="EI292">
            <v>0</v>
          </cell>
          <cell r="EJ292">
            <v>0</v>
          </cell>
          <cell r="EK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130921.868</v>
          </cell>
          <cell r="EQ292">
            <v>0</v>
          </cell>
          <cell r="ER292">
            <v>130921.868</v>
          </cell>
          <cell r="ES292">
            <v>775219.49931320059</v>
          </cell>
          <cell r="ET292">
            <v>0</v>
          </cell>
          <cell r="EU292">
            <v>775219.49931320059</v>
          </cell>
          <cell r="EV292">
            <v>772914.63131320057</v>
          </cell>
          <cell r="EW292">
            <v>4293.9701739622251</v>
          </cell>
          <cell r="EX292">
            <v>4265</v>
          </cell>
          <cell r="EY292">
            <v>0</v>
          </cell>
          <cell r="EZ292">
            <v>767700</v>
          </cell>
          <cell r="FA292">
            <v>0</v>
          </cell>
          <cell r="FB292">
            <v>775219.49931320059</v>
          </cell>
          <cell r="FC292">
            <v>782055.74050164223</v>
          </cell>
          <cell r="FD292">
            <v>6836.241188441636</v>
          </cell>
          <cell r="FE292">
            <v>782055.74050164223</v>
          </cell>
        </row>
        <row r="293">
          <cell r="A293">
            <v>2589</v>
          </cell>
          <cell r="B293">
            <v>8812589</v>
          </cell>
          <cell r="E293" t="str">
            <v>Perryfields Junior School</v>
          </cell>
          <cell r="F293" t="str">
            <v>P</v>
          </cell>
          <cell r="G293" t="str">
            <v/>
          </cell>
          <cell r="H293" t="str">
            <v/>
          </cell>
          <cell r="I293" t="str">
            <v>Y</v>
          </cell>
          <cell r="K293">
            <v>2589</v>
          </cell>
          <cell r="L293">
            <v>143784</v>
          </cell>
          <cell r="O293">
            <v>4</v>
          </cell>
          <cell r="P293">
            <v>0</v>
          </cell>
          <cell r="Q293">
            <v>0</v>
          </cell>
          <cell r="S293">
            <v>0</v>
          </cell>
          <cell r="T293">
            <v>302</v>
          </cell>
          <cell r="V293">
            <v>302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302</v>
          </cell>
          <cell r="AF293">
            <v>953746.2</v>
          </cell>
          <cell r="AG293">
            <v>0</v>
          </cell>
          <cell r="AH293">
            <v>0</v>
          </cell>
          <cell r="AI293">
            <v>0</v>
          </cell>
          <cell r="AJ293">
            <v>953746.2</v>
          </cell>
          <cell r="AK293">
            <v>13.999999999999989</v>
          </cell>
          <cell r="AL293">
            <v>6579.9999999999945</v>
          </cell>
          <cell r="AM293">
            <v>0</v>
          </cell>
          <cell r="AN293">
            <v>0</v>
          </cell>
          <cell r="AO293">
            <v>6579.9999999999945</v>
          </cell>
          <cell r="AP293">
            <v>14.999999999999991</v>
          </cell>
          <cell r="AQ293">
            <v>8849.9999999999945</v>
          </cell>
          <cell r="AR293">
            <v>0</v>
          </cell>
          <cell r="AS293">
            <v>0</v>
          </cell>
          <cell r="AT293">
            <v>8849.9999999999945</v>
          </cell>
          <cell r="AU293">
            <v>289</v>
          </cell>
          <cell r="AV293">
            <v>0</v>
          </cell>
          <cell r="AW293">
            <v>7.0000000000000098</v>
          </cell>
          <cell r="AX293">
            <v>1540.000000000002</v>
          </cell>
          <cell r="AY293">
            <v>3.0000000000000013</v>
          </cell>
          <cell r="AZ293">
            <v>810.00000000000034</v>
          </cell>
          <cell r="BA293">
            <v>1.9999999999999998</v>
          </cell>
          <cell r="BB293">
            <v>839.99999999999989</v>
          </cell>
          <cell r="BC293">
            <v>1.0000000000000013</v>
          </cell>
          <cell r="BD293">
            <v>460.00000000000063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3650.0000000000027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3650.0000000000027</v>
          </cell>
          <cell r="BZ293">
            <v>19079.999999999993</v>
          </cell>
          <cell r="CA293">
            <v>0</v>
          </cell>
          <cell r="CB293">
            <v>19079.999999999993</v>
          </cell>
          <cell r="CC293">
            <v>79.436018957345965</v>
          </cell>
          <cell r="CD293">
            <v>89762.701421800943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89762.701421800943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29.000000000000011</v>
          </cell>
          <cell r="CX293">
            <v>16385.000000000007</v>
          </cell>
          <cell r="CY293">
            <v>0</v>
          </cell>
          <cell r="CZ293">
            <v>0</v>
          </cell>
          <cell r="DA293">
            <v>16385.000000000007</v>
          </cell>
          <cell r="DB293">
            <v>1078973.901421801</v>
          </cell>
          <cell r="DC293">
            <v>0</v>
          </cell>
          <cell r="DD293">
            <v>1078973.901421801</v>
          </cell>
          <cell r="DE293">
            <v>128617</v>
          </cell>
          <cell r="DF293">
            <v>0</v>
          </cell>
          <cell r="DG293">
            <v>128617</v>
          </cell>
          <cell r="DH293">
            <v>75.5</v>
          </cell>
          <cell r="DI293">
            <v>0</v>
          </cell>
          <cell r="DJ293">
            <v>0.64600000000000002</v>
          </cell>
          <cell r="DK293">
            <v>0</v>
          </cell>
          <cell r="DL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1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3141.2159999999999</v>
          </cell>
          <cell r="EB293">
            <v>3141.2159999999999</v>
          </cell>
          <cell r="EC293">
            <v>0</v>
          </cell>
          <cell r="ED293">
            <v>0</v>
          </cell>
          <cell r="EE293">
            <v>3141.2159999999999</v>
          </cell>
          <cell r="EF293">
            <v>3141.2159999999999</v>
          </cell>
          <cell r="EG293">
            <v>0</v>
          </cell>
          <cell r="EI293">
            <v>0</v>
          </cell>
          <cell r="EJ293">
            <v>0</v>
          </cell>
          <cell r="EK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131758.21599999999</v>
          </cell>
          <cell r="EQ293">
            <v>0</v>
          </cell>
          <cell r="ER293">
            <v>131758.21599999999</v>
          </cell>
          <cell r="ES293">
            <v>1210732.117421801</v>
          </cell>
          <cell r="ET293">
            <v>0</v>
          </cell>
          <cell r="EU293">
            <v>1210732.117421801</v>
          </cell>
          <cell r="EV293">
            <v>1207590.901421801</v>
          </cell>
          <cell r="EW293">
            <v>3998.6453689463606</v>
          </cell>
          <cell r="EX293">
            <v>4265</v>
          </cell>
          <cell r="EY293">
            <v>266.35463105363942</v>
          </cell>
          <cell r="EZ293">
            <v>1288030</v>
          </cell>
          <cell r="FA293">
            <v>80439.098578199046</v>
          </cell>
          <cell r="FB293">
            <v>1291171.216</v>
          </cell>
          <cell r="FC293">
            <v>1266743.2116026029</v>
          </cell>
          <cell r="FD293">
            <v>0</v>
          </cell>
          <cell r="FE293">
            <v>1291171.216</v>
          </cell>
        </row>
        <row r="294">
          <cell r="A294">
            <v>2148</v>
          </cell>
          <cell r="B294">
            <v>8812148</v>
          </cell>
          <cell r="E294" t="str">
            <v>The Phoenix Primary School</v>
          </cell>
          <cell r="F294" t="str">
            <v>P</v>
          </cell>
          <cell r="G294" t="str">
            <v/>
          </cell>
          <cell r="H294" t="str">
            <v/>
          </cell>
          <cell r="I294" t="str">
            <v>Y</v>
          </cell>
          <cell r="K294">
            <v>2148</v>
          </cell>
          <cell r="L294">
            <v>143128</v>
          </cell>
          <cell r="O294">
            <v>7</v>
          </cell>
          <cell r="P294">
            <v>0</v>
          </cell>
          <cell r="Q294">
            <v>0</v>
          </cell>
          <cell r="S294">
            <v>90</v>
          </cell>
          <cell r="T294">
            <v>523</v>
          </cell>
          <cell r="V294">
            <v>613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613</v>
          </cell>
          <cell r="AF294">
            <v>1935915.3</v>
          </cell>
          <cell r="AG294">
            <v>0</v>
          </cell>
          <cell r="AH294">
            <v>0</v>
          </cell>
          <cell r="AI294">
            <v>0</v>
          </cell>
          <cell r="AJ294">
            <v>1935915.3</v>
          </cell>
          <cell r="AK294">
            <v>192.00000000000026</v>
          </cell>
          <cell r="AL294">
            <v>90240.000000000116</v>
          </cell>
          <cell r="AM294">
            <v>0</v>
          </cell>
          <cell r="AN294">
            <v>0</v>
          </cell>
          <cell r="AO294">
            <v>90240.000000000116</v>
          </cell>
          <cell r="AP294">
            <v>212.00000000000023</v>
          </cell>
          <cell r="AQ294">
            <v>125080.00000000013</v>
          </cell>
          <cell r="AR294">
            <v>0</v>
          </cell>
          <cell r="AS294">
            <v>0</v>
          </cell>
          <cell r="AT294">
            <v>125080.00000000013</v>
          </cell>
          <cell r="AU294">
            <v>64.104575163398806</v>
          </cell>
          <cell r="AV294">
            <v>0</v>
          </cell>
          <cell r="AW294">
            <v>86.1405228758167</v>
          </cell>
          <cell r="AX294">
            <v>18950.915032679673</v>
          </cell>
          <cell r="AY294">
            <v>149.24346405228778</v>
          </cell>
          <cell r="AZ294">
            <v>40295.735294117701</v>
          </cell>
          <cell r="BA294">
            <v>127.20751633986926</v>
          </cell>
          <cell r="BB294">
            <v>53427.156862745091</v>
          </cell>
          <cell r="BC294">
            <v>51.083333333333314</v>
          </cell>
          <cell r="BD294">
            <v>23498.333333333325</v>
          </cell>
          <cell r="BE294">
            <v>128.20915032679761</v>
          </cell>
          <cell r="BF294">
            <v>62822.483660130827</v>
          </cell>
          <cell r="BG294">
            <v>7.011437908496716</v>
          </cell>
          <cell r="BH294">
            <v>4487.3202614378979</v>
          </cell>
          <cell r="BI294">
            <v>203481.94444444453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203481.94444444453</v>
          </cell>
          <cell r="BZ294">
            <v>418801.94444444473</v>
          </cell>
          <cell r="CA294">
            <v>0</v>
          </cell>
          <cell r="CB294">
            <v>418801.94444444473</v>
          </cell>
          <cell r="CC294">
            <v>144.61169102296452</v>
          </cell>
          <cell r="CD294">
            <v>163411.2108559499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163411.2108559499</v>
          </cell>
          <cell r="CR294">
            <v>25.22000000000002</v>
          </cell>
          <cell r="CS294">
            <v>23328.500000000018</v>
          </cell>
          <cell r="CT294">
            <v>0</v>
          </cell>
          <cell r="CU294">
            <v>0</v>
          </cell>
          <cell r="CV294">
            <v>23328.500000000018</v>
          </cell>
          <cell r="CW294">
            <v>49.227533460803045</v>
          </cell>
          <cell r="CX294">
            <v>27813.55640535372</v>
          </cell>
          <cell r="CY294">
            <v>0</v>
          </cell>
          <cell r="CZ294">
            <v>0</v>
          </cell>
          <cell r="DA294">
            <v>27813.55640535372</v>
          </cell>
          <cell r="DB294">
            <v>2569270.5117057483</v>
          </cell>
          <cell r="DC294">
            <v>0</v>
          </cell>
          <cell r="DD294">
            <v>2569270.5117057483</v>
          </cell>
          <cell r="DE294">
            <v>128617</v>
          </cell>
          <cell r="DF294">
            <v>0</v>
          </cell>
          <cell r="DG294">
            <v>128617</v>
          </cell>
          <cell r="DH294">
            <v>87.571428571428569</v>
          </cell>
          <cell r="DI294">
            <v>0</v>
          </cell>
          <cell r="DJ294">
            <v>0.39</v>
          </cell>
          <cell r="DK294">
            <v>0</v>
          </cell>
          <cell r="DL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1.0156360164</v>
          </cell>
          <cell r="DS294">
            <v>42184.213378386296</v>
          </cell>
          <cell r="DT294">
            <v>0</v>
          </cell>
          <cell r="DU294">
            <v>42184.213378386296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4817.116</v>
          </cell>
          <cell r="EB294">
            <v>4817.116</v>
          </cell>
          <cell r="EC294">
            <v>0</v>
          </cell>
          <cell r="ED294">
            <v>0</v>
          </cell>
          <cell r="EE294">
            <v>4817.116</v>
          </cell>
          <cell r="EF294">
            <v>4817.116</v>
          </cell>
          <cell r="EG294">
            <v>0</v>
          </cell>
          <cell r="EI294">
            <v>0</v>
          </cell>
          <cell r="EJ294">
            <v>0</v>
          </cell>
          <cell r="EK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175618.32937838629</v>
          </cell>
          <cell r="EQ294">
            <v>0</v>
          </cell>
          <cell r="ER294">
            <v>175618.32937838629</v>
          </cell>
          <cell r="ES294">
            <v>2744888.8410841348</v>
          </cell>
          <cell r="ET294">
            <v>0</v>
          </cell>
          <cell r="EU294">
            <v>2744888.8410841348</v>
          </cell>
          <cell r="EV294">
            <v>2740071.7250841344</v>
          </cell>
          <cell r="EW294">
            <v>4469.9375613118018</v>
          </cell>
          <cell r="EX294">
            <v>4265</v>
          </cell>
          <cell r="EY294">
            <v>0</v>
          </cell>
          <cell r="EZ294">
            <v>2614445</v>
          </cell>
          <cell r="FA294">
            <v>0</v>
          </cell>
          <cell r="FB294">
            <v>2744888.8410841348</v>
          </cell>
          <cell r="FC294">
            <v>2739606.0737948343</v>
          </cell>
          <cell r="FD294">
            <v>0</v>
          </cell>
          <cell r="FE294">
            <v>2744888.8410841348</v>
          </cell>
        </row>
        <row r="295">
          <cell r="A295">
            <v>5233</v>
          </cell>
          <cell r="B295">
            <v>8815233</v>
          </cell>
          <cell r="E295" t="str">
            <v>Plumberow Primary Academy</v>
          </cell>
          <cell r="F295" t="str">
            <v>P</v>
          </cell>
          <cell r="G295" t="str">
            <v/>
          </cell>
          <cell r="H295" t="str">
            <v/>
          </cell>
          <cell r="I295" t="str">
            <v>Y</v>
          </cell>
          <cell r="K295">
            <v>5233</v>
          </cell>
          <cell r="L295">
            <v>137381</v>
          </cell>
          <cell r="O295">
            <v>7</v>
          </cell>
          <cell r="P295">
            <v>0</v>
          </cell>
          <cell r="Q295">
            <v>0</v>
          </cell>
          <cell r="S295">
            <v>90</v>
          </cell>
          <cell r="T295">
            <v>524</v>
          </cell>
          <cell r="V295">
            <v>614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614</v>
          </cell>
          <cell r="AF295">
            <v>1939073.4</v>
          </cell>
          <cell r="AG295">
            <v>0</v>
          </cell>
          <cell r="AH295">
            <v>0</v>
          </cell>
          <cell r="AI295">
            <v>0</v>
          </cell>
          <cell r="AJ295">
            <v>1939073.4</v>
          </cell>
          <cell r="AK295">
            <v>18.999999999999986</v>
          </cell>
          <cell r="AL295">
            <v>8929.9999999999927</v>
          </cell>
          <cell r="AM295">
            <v>0</v>
          </cell>
          <cell r="AN295">
            <v>0</v>
          </cell>
          <cell r="AO295">
            <v>8929.9999999999927</v>
          </cell>
          <cell r="AP295">
            <v>25.000000000000025</v>
          </cell>
          <cell r="AQ295">
            <v>14750.000000000015</v>
          </cell>
          <cell r="AR295">
            <v>0</v>
          </cell>
          <cell r="AS295">
            <v>0</v>
          </cell>
          <cell r="AT295">
            <v>14750.000000000015</v>
          </cell>
          <cell r="AU295">
            <v>589.96084828711241</v>
          </cell>
          <cell r="AV295">
            <v>0</v>
          </cell>
          <cell r="AW295">
            <v>1.0016313213703094</v>
          </cell>
          <cell r="AX295">
            <v>220.35889070146808</v>
          </cell>
          <cell r="AY295">
            <v>7.0114192495921959</v>
          </cell>
          <cell r="AZ295">
            <v>1893.0831973898928</v>
          </cell>
          <cell r="BA295">
            <v>6.0097879282218623</v>
          </cell>
          <cell r="BB295">
            <v>2524.1109298531824</v>
          </cell>
          <cell r="BC295">
            <v>1.0016313213703094</v>
          </cell>
          <cell r="BD295">
            <v>460.75040783034234</v>
          </cell>
          <cell r="BE295">
            <v>8.0130505709624753</v>
          </cell>
          <cell r="BF295">
            <v>3926.3947797716128</v>
          </cell>
          <cell r="BG295">
            <v>1.0016313213703094</v>
          </cell>
          <cell r="BH295">
            <v>641.04404567699805</v>
          </cell>
          <cell r="BI295">
            <v>9665.7422512234953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9665.7422512234953</v>
          </cell>
          <cell r="BZ295">
            <v>33345.742251223506</v>
          </cell>
          <cell r="CA295">
            <v>0</v>
          </cell>
          <cell r="CB295">
            <v>33345.742251223506</v>
          </cell>
          <cell r="CC295">
            <v>128.43302752293579</v>
          </cell>
          <cell r="CD295">
            <v>145129.32110091744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145129.32110091744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2.343511450381679</v>
          </cell>
          <cell r="CX295">
            <v>1324.0839694656486</v>
          </cell>
          <cell r="CY295">
            <v>0</v>
          </cell>
          <cell r="CZ295">
            <v>0</v>
          </cell>
          <cell r="DA295">
            <v>1324.0839694656486</v>
          </cell>
          <cell r="DB295">
            <v>2118872.5473216064</v>
          </cell>
          <cell r="DC295">
            <v>0</v>
          </cell>
          <cell r="DD295">
            <v>2118872.5473216064</v>
          </cell>
          <cell r="DE295">
            <v>128617</v>
          </cell>
          <cell r="DF295">
            <v>0</v>
          </cell>
          <cell r="DG295">
            <v>128617</v>
          </cell>
          <cell r="DH295">
            <v>87.714285714285708</v>
          </cell>
          <cell r="DI295">
            <v>0</v>
          </cell>
          <cell r="DJ295">
            <v>1.145</v>
          </cell>
          <cell r="DK295">
            <v>0</v>
          </cell>
          <cell r="DL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1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8726.1</v>
          </cell>
          <cell r="EB295">
            <v>8726.1</v>
          </cell>
          <cell r="EC295">
            <v>0</v>
          </cell>
          <cell r="ED295">
            <v>0</v>
          </cell>
          <cell r="EE295">
            <v>8726.1</v>
          </cell>
          <cell r="EF295">
            <v>8726.1</v>
          </cell>
          <cell r="EG295">
            <v>0</v>
          </cell>
          <cell r="EI295">
            <v>0</v>
          </cell>
          <cell r="EJ295">
            <v>0</v>
          </cell>
          <cell r="EK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137343.1</v>
          </cell>
          <cell r="EQ295">
            <v>0</v>
          </cell>
          <cell r="ER295">
            <v>137343.1</v>
          </cell>
          <cell r="ES295">
            <v>2256215.6473216065</v>
          </cell>
          <cell r="ET295">
            <v>0</v>
          </cell>
          <cell r="EU295">
            <v>2256215.6473216065</v>
          </cell>
          <cell r="EV295">
            <v>2247489.5473216064</v>
          </cell>
          <cell r="EW295">
            <v>3660.4064288625514</v>
          </cell>
          <cell r="EX295">
            <v>4265</v>
          </cell>
          <cell r="EY295">
            <v>604.59357113744863</v>
          </cell>
          <cell r="EZ295">
            <v>2618710</v>
          </cell>
          <cell r="FA295">
            <v>371220.45267839357</v>
          </cell>
          <cell r="FB295">
            <v>2627436.1</v>
          </cell>
          <cell r="FC295">
            <v>2588064.1081199353</v>
          </cell>
          <cell r="FD295">
            <v>0</v>
          </cell>
          <cell r="FE295">
            <v>2627436.1</v>
          </cell>
        </row>
        <row r="296">
          <cell r="A296">
            <v>2079</v>
          </cell>
          <cell r="B296">
            <v>8812079</v>
          </cell>
          <cell r="E296" t="str">
            <v>Potter Street Academy</v>
          </cell>
          <cell r="F296" t="str">
            <v>P</v>
          </cell>
          <cell r="G296" t="str">
            <v/>
          </cell>
          <cell r="H296" t="str">
            <v/>
          </cell>
          <cell r="I296" t="str">
            <v>Y</v>
          </cell>
          <cell r="K296">
            <v>2079</v>
          </cell>
          <cell r="L296">
            <v>139802</v>
          </cell>
          <cell r="O296">
            <v>7</v>
          </cell>
          <cell r="P296">
            <v>0</v>
          </cell>
          <cell r="Q296">
            <v>0</v>
          </cell>
          <cell r="S296">
            <v>30</v>
          </cell>
          <cell r="T296">
            <v>211</v>
          </cell>
          <cell r="V296">
            <v>241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241</v>
          </cell>
          <cell r="AF296">
            <v>761102.1</v>
          </cell>
          <cell r="AG296">
            <v>0</v>
          </cell>
          <cell r="AH296">
            <v>0</v>
          </cell>
          <cell r="AI296">
            <v>0</v>
          </cell>
          <cell r="AJ296">
            <v>761102.1</v>
          </cell>
          <cell r="AK296">
            <v>83.000000000000085</v>
          </cell>
          <cell r="AL296">
            <v>39010.000000000044</v>
          </cell>
          <cell r="AM296">
            <v>0</v>
          </cell>
          <cell r="AN296">
            <v>0</v>
          </cell>
          <cell r="AO296">
            <v>39010.000000000044</v>
          </cell>
          <cell r="AP296">
            <v>100.0000000000001</v>
          </cell>
          <cell r="AQ296">
            <v>59000.000000000058</v>
          </cell>
          <cell r="AR296">
            <v>0</v>
          </cell>
          <cell r="AS296">
            <v>0</v>
          </cell>
          <cell r="AT296">
            <v>59000.000000000058</v>
          </cell>
          <cell r="AU296">
            <v>88.000000000000085</v>
          </cell>
          <cell r="AV296">
            <v>0</v>
          </cell>
          <cell r="AW296">
            <v>6.0000000000000062</v>
          </cell>
          <cell r="AX296">
            <v>1320.0000000000014</v>
          </cell>
          <cell r="AY296">
            <v>138.99999999999991</v>
          </cell>
          <cell r="AZ296">
            <v>37529.999999999978</v>
          </cell>
          <cell r="BA296">
            <v>7.0000000000000071</v>
          </cell>
          <cell r="BB296">
            <v>2940.0000000000032</v>
          </cell>
          <cell r="BC296">
            <v>1.0000000000000011</v>
          </cell>
          <cell r="BD296">
            <v>460.00000000000051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42249.999999999978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42249.999999999978</v>
          </cell>
          <cell r="BZ296">
            <v>140260.00000000009</v>
          </cell>
          <cell r="CA296">
            <v>0</v>
          </cell>
          <cell r="CB296">
            <v>140260.00000000009</v>
          </cell>
          <cell r="CC296">
            <v>87.409326424870486</v>
          </cell>
          <cell r="CD296">
            <v>98772.538860103654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98772.538860103654</v>
          </cell>
          <cell r="CR296">
            <v>6.5399999999999974</v>
          </cell>
          <cell r="CS296">
            <v>6049.4999999999973</v>
          </cell>
          <cell r="CT296">
            <v>0</v>
          </cell>
          <cell r="CU296">
            <v>0</v>
          </cell>
          <cell r="CV296">
            <v>6049.4999999999973</v>
          </cell>
          <cell r="CW296">
            <v>20.559241706161131</v>
          </cell>
          <cell r="CX296">
            <v>11615.97156398104</v>
          </cell>
          <cell r="CY296">
            <v>0</v>
          </cell>
          <cell r="CZ296">
            <v>0</v>
          </cell>
          <cell r="DA296">
            <v>11615.97156398104</v>
          </cell>
          <cell r="DB296">
            <v>1017800.1104240848</v>
          </cell>
          <cell r="DC296">
            <v>0</v>
          </cell>
          <cell r="DD296">
            <v>1017800.1104240848</v>
          </cell>
          <cell r="DE296">
            <v>128617</v>
          </cell>
          <cell r="DF296">
            <v>0</v>
          </cell>
          <cell r="DG296">
            <v>128617</v>
          </cell>
          <cell r="DH296">
            <v>34.428571428571431</v>
          </cell>
          <cell r="DI296">
            <v>0</v>
          </cell>
          <cell r="DJ296">
            <v>0.80500000000000005</v>
          </cell>
          <cell r="DK296">
            <v>0</v>
          </cell>
          <cell r="DL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1.0156360164</v>
          </cell>
          <cell r="DS296">
            <v>17925.396739831609</v>
          </cell>
          <cell r="DT296">
            <v>0</v>
          </cell>
          <cell r="DU296">
            <v>17925.396739831609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2797.192</v>
          </cell>
          <cell r="EB296">
            <v>2797.192</v>
          </cell>
          <cell r="EC296">
            <v>0</v>
          </cell>
          <cell r="ED296">
            <v>0</v>
          </cell>
          <cell r="EE296">
            <v>2797.192</v>
          </cell>
          <cell r="EF296">
            <v>2797.192</v>
          </cell>
          <cell r="EG296">
            <v>0</v>
          </cell>
          <cell r="EI296">
            <v>0</v>
          </cell>
          <cell r="EJ296">
            <v>0</v>
          </cell>
          <cell r="EK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149339.58873983161</v>
          </cell>
          <cell r="EQ296">
            <v>0</v>
          </cell>
          <cell r="ER296">
            <v>149339.58873983161</v>
          </cell>
          <cell r="ES296">
            <v>1167139.6991639165</v>
          </cell>
          <cell r="ET296">
            <v>0</v>
          </cell>
          <cell r="EU296">
            <v>1167139.6991639165</v>
          </cell>
          <cell r="EV296">
            <v>1164342.5071639165</v>
          </cell>
          <cell r="EW296">
            <v>4831.2967102237199</v>
          </cell>
          <cell r="EX296">
            <v>4265</v>
          </cell>
          <cell r="EY296">
            <v>0</v>
          </cell>
          <cell r="EZ296">
            <v>1027865</v>
          </cell>
          <cell r="FA296">
            <v>0</v>
          </cell>
          <cell r="FB296">
            <v>1167139.6991639165</v>
          </cell>
          <cell r="FC296">
            <v>1103809.6143447901</v>
          </cell>
          <cell r="FD296">
            <v>0</v>
          </cell>
          <cell r="FE296">
            <v>1167139.6991639165</v>
          </cell>
        </row>
        <row r="297">
          <cell r="A297">
            <v>2699</v>
          </cell>
          <cell r="B297">
            <v>8812699</v>
          </cell>
          <cell r="E297" t="str">
            <v>Powers Hall Academy</v>
          </cell>
          <cell r="F297" t="str">
            <v>P</v>
          </cell>
          <cell r="G297" t="str">
            <v/>
          </cell>
          <cell r="H297">
            <v>10021091</v>
          </cell>
          <cell r="I297" t="str">
            <v>Y</v>
          </cell>
          <cell r="K297">
            <v>2699</v>
          </cell>
          <cell r="L297">
            <v>139871</v>
          </cell>
          <cell r="O297">
            <v>4</v>
          </cell>
          <cell r="P297">
            <v>0</v>
          </cell>
          <cell r="Q297">
            <v>0</v>
          </cell>
          <cell r="S297">
            <v>0</v>
          </cell>
          <cell r="T297">
            <v>263</v>
          </cell>
          <cell r="V297">
            <v>263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263</v>
          </cell>
          <cell r="AF297">
            <v>830580.29999999993</v>
          </cell>
          <cell r="AG297">
            <v>0</v>
          </cell>
          <cell r="AH297">
            <v>0</v>
          </cell>
          <cell r="AI297">
            <v>0</v>
          </cell>
          <cell r="AJ297">
            <v>830580.29999999993</v>
          </cell>
          <cell r="AK297">
            <v>77.000000000000114</v>
          </cell>
          <cell r="AL297">
            <v>36190.000000000051</v>
          </cell>
          <cell r="AM297">
            <v>0</v>
          </cell>
          <cell r="AN297">
            <v>0</v>
          </cell>
          <cell r="AO297">
            <v>36190.000000000051</v>
          </cell>
          <cell r="AP297">
            <v>109.00000000000003</v>
          </cell>
          <cell r="AQ297">
            <v>64310.000000000015</v>
          </cell>
          <cell r="AR297">
            <v>0</v>
          </cell>
          <cell r="AS297">
            <v>0</v>
          </cell>
          <cell r="AT297">
            <v>64310.000000000015</v>
          </cell>
          <cell r="AU297">
            <v>89.999999999999915</v>
          </cell>
          <cell r="AV297">
            <v>0</v>
          </cell>
          <cell r="AW297">
            <v>125.0000000000001</v>
          </cell>
          <cell r="AX297">
            <v>27500.000000000022</v>
          </cell>
          <cell r="AY297">
            <v>47.999999999999986</v>
          </cell>
          <cell r="AZ297">
            <v>12959.999999999996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40460.000000000015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40460.000000000015</v>
          </cell>
          <cell r="BZ297">
            <v>140960.00000000006</v>
          </cell>
          <cell r="CA297">
            <v>0</v>
          </cell>
          <cell r="CB297">
            <v>140960.00000000006</v>
          </cell>
          <cell r="CC297">
            <v>84.98050139275766</v>
          </cell>
          <cell r="CD297">
            <v>96027.966573816157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96027.966573816157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0.99999999999999933</v>
          </cell>
          <cell r="CX297">
            <v>564.99999999999966</v>
          </cell>
          <cell r="CY297">
            <v>0</v>
          </cell>
          <cell r="CZ297">
            <v>0</v>
          </cell>
          <cell r="DA297">
            <v>564.99999999999966</v>
          </cell>
          <cell r="DB297">
            <v>1068133.2665738161</v>
          </cell>
          <cell r="DC297">
            <v>0</v>
          </cell>
          <cell r="DD297">
            <v>1068133.2665738161</v>
          </cell>
          <cell r="DE297">
            <v>128617</v>
          </cell>
          <cell r="DF297">
            <v>0</v>
          </cell>
          <cell r="DG297">
            <v>128617</v>
          </cell>
          <cell r="DH297">
            <v>65.75</v>
          </cell>
          <cell r="DI297">
            <v>0</v>
          </cell>
          <cell r="DJ297">
            <v>1.3080000000000001</v>
          </cell>
          <cell r="DK297">
            <v>0</v>
          </cell>
          <cell r="DL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1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4668.384</v>
          </cell>
          <cell r="EB297">
            <v>4668.384</v>
          </cell>
          <cell r="EC297">
            <v>0</v>
          </cell>
          <cell r="ED297">
            <v>0</v>
          </cell>
          <cell r="EE297">
            <v>4668.384</v>
          </cell>
          <cell r="EF297">
            <v>4668.384</v>
          </cell>
          <cell r="EG297">
            <v>0</v>
          </cell>
          <cell r="EI297">
            <v>0</v>
          </cell>
          <cell r="EJ297">
            <v>0</v>
          </cell>
          <cell r="EK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133285.38399999999</v>
          </cell>
          <cell r="EQ297">
            <v>0</v>
          </cell>
          <cell r="ER297">
            <v>133285.38399999999</v>
          </cell>
          <cell r="ES297">
            <v>1201418.6505738162</v>
          </cell>
          <cell r="ET297">
            <v>0</v>
          </cell>
          <cell r="EU297">
            <v>1201418.6505738162</v>
          </cell>
          <cell r="EV297">
            <v>1196750.2665738161</v>
          </cell>
          <cell r="EW297">
            <v>4550.3812417255367</v>
          </cell>
          <cell r="EX297">
            <v>4265</v>
          </cell>
          <cell r="EY297">
            <v>0</v>
          </cell>
          <cell r="EZ297">
            <v>1121695</v>
          </cell>
          <cell r="FA297">
            <v>0</v>
          </cell>
          <cell r="FB297">
            <v>1201418.6505738162</v>
          </cell>
          <cell r="FC297">
            <v>1141853.2784242257</v>
          </cell>
          <cell r="FD297">
            <v>0</v>
          </cell>
          <cell r="FE297">
            <v>1201418.6505738162</v>
          </cell>
        </row>
        <row r="298">
          <cell r="A298">
            <v>2056</v>
          </cell>
          <cell r="B298">
            <v>8812056</v>
          </cell>
          <cell r="C298">
            <v>1858</v>
          </cell>
          <cell r="D298" t="str">
            <v>RB051858</v>
          </cell>
          <cell r="E298" t="str">
            <v>Prettygate Infant School</v>
          </cell>
          <cell r="F298" t="str">
            <v>P</v>
          </cell>
          <cell r="G298" t="str">
            <v>Y</v>
          </cell>
          <cell r="H298">
            <v>10021265</v>
          </cell>
          <cell r="I298" t="str">
            <v/>
          </cell>
          <cell r="K298">
            <v>2056</v>
          </cell>
          <cell r="L298">
            <v>114744</v>
          </cell>
          <cell r="O298">
            <v>3</v>
          </cell>
          <cell r="P298">
            <v>0</v>
          </cell>
          <cell r="Q298">
            <v>0</v>
          </cell>
          <cell r="S298">
            <v>37</v>
          </cell>
          <cell r="T298">
            <v>118</v>
          </cell>
          <cell r="V298">
            <v>155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155</v>
          </cell>
          <cell r="AF298">
            <v>489505.5</v>
          </cell>
          <cell r="AG298">
            <v>0</v>
          </cell>
          <cell r="AH298">
            <v>0</v>
          </cell>
          <cell r="AI298">
            <v>0</v>
          </cell>
          <cell r="AJ298">
            <v>489505.5</v>
          </cell>
          <cell r="AK298">
            <v>16.000000000000014</v>
          </cell>
          <cell r="AL298">
            <v>7520.0000000000064</v>
          </cell>
          <cell r="AM298">
            <v>0</v>
          </cell>
          <cell r="AN298">
            <v>0</v>
          </cell>
          <cell r="AO298">
            <v>7520.0000000000064</v>
          </cell>
          <cell r="AP298">
            <v>16.000000000000014</v>
          </cell>
          <cell r="AQ298">
            <v>9440.0000000000091</v>
          </cell>
          <cell r="AR298">
            <v>0</v>
          </cell>
          <cell r="AS298">
            <v>0</v>
          </cell>
          <cell r="AT298">
            <v>9440.0000000000091</v>
          </cell>
          <cell r="AU298">
            <v>113.73376623376626</v>
          </cell>
          <cell r="AV298">
            <v>0</v>
          </cell>
          <cell r="AW298">
            <v>15.097402597402596</v>
          </cell>
          <cell r="AX298">
            <v>3321.4285714285711</v>
          </cell>
          <cell r="AY298">
            <v>18.116883116883137</v>
          </cell>
          <cell r="AZ298">
            <v>4891.5584415584472</v>
          </cell>
          <cell r="BA298">
            <v>7.0454545454545521</v>
          </cell>
          <cell r="BB298">
            <v>2959.0909090909117</v>
          </cell>
          <cell r="BC298">
            <v>0</v>
          </cell>
          <cell r="BD298">
            <v>0</v>
          </cell>
          <cell r="BE298">
            <v>1.0064935064935059</v>
          </cell>
          <cell r="BF298">
            <v>493.1818181818179</v>
          </cell>
          <cell r="BG298">
            <v>0</v>
          </cell>
          <cell r="BH298">
            <v>0</v>
          </cell>
          <cell r="BI298">
            <v>11665.259740259748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11665.259740259748</v>
          </cell>
          <cell r="BZ298">
            <v>28625.25974025976</v>
          </cell>
          <cell r="CA298">
            <v>0</v>
          </cell>
          <cell r="CB298">
            <v>28625.25974025976</v>
          </cell>
          <cell r="CC298">
            <v>37.915311445228596</v>
          </cell>
          <cell r="CD298">
            <v>42844.301933108312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42844.301933108312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15.762711864406736</v>
          </cell>
          <cell r="CX298">
            <v>8905.9322033898061</v>
          </cell>
          <cell r="CY298">
            <v>0</v>
          </cell>
          <cell r="CZ298">
            <v>0</v>
          </cell>
          <cell r="DA298">
            <v>8905.9322033898061</v>
          </cell>
          <cell r="DB298">
            <v>569880.99387675792</v>
          </cell>
          <cell r="DC298">
            <v>0</v>
          </cell>
          <cell r="DD298">
            <v>569880.99387675792</v>
          </cell>
          <cell r="DE298">
            <v>128617</v>
          </cell>
          <cell r="DF298">
            <v>0</v>
          </cell>
          <cell r="DG298">
            <v>128617</v>
          </cell>
          <cell r="DH298">
            <v>51.666666666666664</v>
          </cell>
          <cell r="DI298">
            <v>0</v>
          </cell>
          <cell r="DJ298">
            <v>0.70099999999999996</v>
          </cell>
          <cell r="DK298">
            <v>0</v>
          </cell>
          <cell r="DL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1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15219.5</v>
          </cell>
          <cell r="EB298">
            <v>15463.5</v>
          </cell>
          <cell r="EC298">
            <v>0</v>
          </cell>
          <cell r="ED298">
            <v>0</v>
          </cell>
          <cell r="EE298">
            <v>15463.5</v>
          </cell>
          <cell r="EF298">
            <v>15463.5</v>
          </cell>
          <cell r="EG298">
            <v>0</v>
          </cell>
          <cell r="EI298">
            <v>0</v>
          </cell>
          <cell r="EJ298">
            <v>0</v>
          </cell>
          <cell r="EK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144080.5</v>
          </cell>
          <cell r="EQ298">
            <v>0</v>
          </cell>
          <cell r="ER298">
            <v>144080.5</v>
          </cell>
          <cell r="ES298">
            <v>713961.49387675792</v>
          </cell>
          <cell r="ET298">
            <v>0</v>
          </cell>
          <cell r="EU298">
            <v>713961.49387675792</v>
          </cell>
          <cell r="EV298">
            <v>698497.99387675792</v>
          </cell>
          <cell r="EW298">
            <v>4506.4386701726316</v>
          </cell>
          <cell r="EX298">
            <v>4265</v>
          </cell>
          <cell r="EY298">
            <v>0</v>
          </cell>
          <cell r="EZ298">
            <v>661075</v>
          </cell>
          <cell r="FA298">
            <v>0</v>
          </cell>
          <cell r="FB298">
            <v>713961.49387675792</v>
          </cell>
          <cell r="FC298">
            <v>699526.41363008739</v>
          </cell>
          <cell r="FD298">
            <v>0</v>
          </cell>
          <cell r="FE298">
            <v>713961.49387675792</v>
          </cell>
        </row>
        <row r="299">
          <cell r="A299">
            <v>2055</v>
          </cell>
          <cell r="B299">
            <v>8812055</v>
          </cell>
          <cell r="C299">
            <v>1856</v>
          </cell>
          <cell r="D299" t="str">
            <v>RB051856</v>
          </cell>
          <cell r="E299" t="str">
            <v>Prettygate Junior School</v>
          </cell>
          <cell r="F299" t="str">
            <v>P</v>
          </cell>
          <cell r="G299" t="str">
            <v>Y</v>
          </cell>
          <cell r="H299">
            <v>10026605</v>
          </cell>
          <cell r="I299" t="str">
            <v/>
          </cell>
          <cell r="K299">
            <v>2055</v>
          </cell>
          <cell r="L299">
            <v>114743</v>
          </cell>
          <cell r="O299">
            <v>4</v>
          </cell>
          <cell r="P299">
            <v>0</v>
          </cell>
          <cell r="Q299">
            <v>0</v>
          </cell>
          <cell r="S299">
            <v>0</v>
          </cell>
          <cell r="T299">
            <v>261</v>
          </cell>
          <cell r="V299">
            <v>261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261</v>
          </cell>
          <cell r="AF299">
            <v>824264.1</v>
          </cell>
          <cell r="AG299">
            <v>0</v>
          </cell>
          <cell r="AH299">
            <v>0</v>
          </cell>
          <cell r="AI299">
            <v>0</v>
          </cell>
          <cell r="AJ299">
            <v>824264.1</v>
          </cell>
          <cell r="AK299">
            <v>32.999999999999893</v>
          </cell>
          <cell r="AL299">
            <v>15509.999999999949</v>
          </cell>
          <cell r="AM299">
            <v>0</v>
          </cell>
          <cell r="AN299">
            <v>0</v>
          </cell>
          <cell r="AO299">
            <v>15509.999999999949</v>
          </cell>
          <cell r="AP299">
            <v>43.999999999999943</v>
          </cell>
          <cell r="AQ299">
            <v>25959.999999999967</v>
          </cell>
          <cell r="AR299">
            <v>0</v>
          </cell>
          <cell r="AS299">
            <v>0</v>
          </cell>
          <cell r="AT299">
            <v>25959.999999999967</v>
          </cell>
          <cell r="AU299">
            <v>196.99999999999991</v>
          </cell>
          <cell r="AV299">
            <v>0</v>
          </cell>
          <cell r="AW299">
            <v>23.000000000000007</v>
          </cell>
          <cell r="AX299">
            <v>5060.0000000000018</v>
          </cell>
          <cell r="AY299">
            <v>24.999999999999993</v>
          </cell>
          <cell r="AZ299">
            <v>6749.9999999999982</v>
          </cell>
          <cell r="BA299">
            <v>16.000000000000011</v>
          </cell>
          <cell r="BB299">
            <v>6720.0000000000045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18530.000000000004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18530.000000000004</v>
          </cell>
          <cell r="BZ299">
            <v>59999.999999999913</v>
          </cell>
          <cell r="CA299">
            <v>0</v>
          </cell>
          <cell r="CB299">
            <v>59999.999999999913</v>
          </cell>
          <cell r="CC299">
            <v>46.058823529411768</v>
          </cell>
          <cell r="CD299">
            <v>52046.470588235301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52046.470588235301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11</v>
          </cell>
          <cell r="CX299">
            <v>6215</v>
          </cell>
          <cell r="CY299">
            <v>0</v>
          </cell>
          <cell r="CZ299">
            <v>0</v>
          </cell>
          <cell r="DA299">
            <v>6215</v>
          </cell>
          <cell r="DB299">
            <v>942525.57058823528</v>
          </cell>
          <cell r="DC299">
            <v>0</v>
          </cell>
          <cell r="DD299">
            <v>942525.57058823528</v>
          </cell>
          <cell r="DE299">
            <v>128617</v>
          </cell>
          <cell r="DF299">
            <v>0</v>
          </cell>
          <cell r="DG299">
            <v>128617</v>
          </cell>
          <cell r="DH299">
            <v>65.25</v>
          </cell>
          <cell r="DI299">
            <v>0</v>
          </cell>
          <cell r="DJ299">
            <v>0.70099999999999996</v>
          </cell>
          <cell r="DK299">
            <v>0</v>
          </cell>
          <cell r="DL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1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14578.99</v>
          </cell>
          <cell r="EB299">
            <v>14578.99</v>
          </cell>
          <cell r="EC299">
            <v>4258.26</v>
          </cell>
          <cell r="ED299">
            <v>0</v>
          </cell>
          <cell r="EE299">
            <v>18837.25</v>
          </cell>
          <cell r="EF299">
            <v>18837.25</v>
          </cell>
          <cell r="EG299">
            <v>0</v>
          </cell>
          <cell r="EI299">
            <v>0</v>
          </cell>
          <cell r="EJ299">
            <v>0</v>
          </cell>
          <cell r="EK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147454.25</v>
          </cell>
          <cell r="EQ299">
            <v>0</v>
          </cell>
          <cell r="ER299">
            <v>147454.25</v>
          </cell>
          <cell r="ES299">
            <v>1089979.8205882353</v>
          </cell>
          <cell r="ET299">
            <v>0</v>
          </cell>
          <cell r="EU299">
            <v>1089979.8205882353</v>
          </cell>
          <cell r="EV299">
            <v>1071142.5705882353</v>
          </cell>
          <cell r="EW299">
            <v>4103.9945233265717</v>
          </cell>
          <cell r="EX299">
            <v>4265</v>
          </cell>
          <cell r="EY299">
            <v>161.00547667342835</v>
          </cell>
          <cell r="EZ299">
            <v>1113165</v>
          </cell>
          <cell r="FA299">
            <v>42022.429411764722</v>
          </cell>
          <cell r="FB299">
            <v>1132002.25</v>
          </cell>
          <cell r="FC299">
            <v>1112617.2348832684</v>
          </cell>
          <cell r="FD299">
            <v>0</v>
          </cell>
          <cell r="FE299">
            <v>1132002.25</v>
          </cell>
        </row>
        <row r="300">
          <cell r="A300">
            <v>2799</v>
          </cell>
          <cell r="B300">
            <v>8812799</v>
          </cell>
          <cell r="C300">
            <v>1240</v>
          </cell>
          <cell r="D300" t="str">
            <v>RB051240</v>
          </cell>
          <cell r="E300" t="str">
            <v>Priory Primary School, Bicknacre</v>
          </cell>
          <cell r="F300" t="str">
            <v>P</v>
          </cell>
          <cell r="G300" t="str">
            <v>Y</v>
          </cell>
          <cell r="H300">
            <v>10041517</v>
          </cell>
          <cell r="I300" t="str">
            <v/>
          </cell>
          <cell r="K300">
            <v>2799</v>
          </cell>
          <cell r="L300">
            <v>115000</v>
          </cell>
          <cell r="O300">
            <v>7</v>
          </cell>
          <cell r="P300">
            <v>0</v>
          </cell>
          <cell r="Q300">
            <v>0</v>
          </cell>
          <cell r="S300">
            <v>28</v>
          </cell>
          <cell r="T300">
            <v>156</v>
          </cell>
          <cell r="V300">
            <v>184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184</v>
          </cell>
          <cell r="AF300">
            <v>581090.4</v>
          </cell>
          <cell r="AG300">
            <v>0</v>
          </cell>
          <cell r="AH300">
            <v>0</v>
          </cell>
          <cell r="AI300">
            <v>0</v>
          </cell>
          <cell r="AJ300">
            <v>581090.4</v>
          </cell>
          <cell r="AK300">
            <v>11.999999999999995</v>
          </cell>
          <cell r="AL300">
            <v>5639.9999999999973</v>
          </cell>
          <cell r="AM300">
            <v>0</v>
          </cell>
          <cell r="AN300">
            <v>0</v>
          </cell>
          <cell r="AO300">
            <v>5639.9999999999973</v>
          </cell>
          <cell r="AP300">
            <v>15.000000000000004</v>
          </cell>
          <cell r="AQ300">
            <v>8850.0000000000018</v>
          </cell>
          <cell r="AR300">
            <v>0</v>
          </cell>
          <cell r="AS300">
            <v>0</v>
          </cell>
          <cell r="AT300">
            <v>8850.0000000000018</v>
          </cell>
          <cell r="AU300">
            <v>171.99999999999997</v>
          </cell>
          <cell r="AV300">
            <v>0</v>
          </cell>
          <cell r="AW300">
            <v>11.999999999999995</v>
          </cell>
          <cell r="AX300">
            <v>2639.9999999999986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2639.9999999999986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2639.9999999999986</v>
          </cell>
          <cell r="BZ300">
            <v>17130</v>
          </cell>
          <cell r="CA300">
            <v>0</v>
          </cell>
          <cell r="CB300">
            <v>17130</v>
          </cell>
          <cell r="CC300">
            <v>42.375757575757575</v>
          </cell>
          <cell r="CD300">
            <v>47884.606060606056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47884.606060606056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1.1794871794871795</v>
          </cell>
          <cell r="CX300">
            <v>666.41025641025647</v>
          </cell>
          <cell r="CY300">
            <v>0</v>
          </cell>
          <cell r="CZ300">
            <v>0</v>
          </cell>
          <cell r="DA300">
            <v>666.41025641025647</v>
          </cell>
          <cell r="DB300">
            <v>646771.41631701635</v>
          </cell>
          <cell r="DC300">
            <v>0</v>
          </cell>
          <cell r="DD300">
            <v>646771.41631701635</v>
          </cell>
          <cell r="DE300">
            <v>128617</v>
          </cell>
          <cell r="DF300">
            <v>0</v>
          </cell>
          <cell r="DG300">
            <v>128617</v>
          </cell>
          <cell r="DH300">
            <v>26.285714285714285</v>
          </cell>
          <cell r="DI300">
            <v>0</v>
          </cell>
          <cell r="DJ300">
            <v>1.716</v>
          </cell>
          <cell r="DK300">
            <v>0</v>
          </cell>
          <cell r="DL300">
            <v>0.28999999999999981</v>
          </cell>
          <cell r="DO300">
            <v>0</v>
          </cell>
          <cell r="DP300">
            <v>0</v>
          </cell>
          <cell r="DQ300">
            <v>0</v>
          </cell>
          <cell r="DR300">
            <v>1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15968</v>
          </cell>
          <cell r="EB300">
            <v>16464.54</v>
          </cell>
          <cell r="EC300">
            <v>0</v>
          </cell>
          <cell r="ED300">
            <v>0</v>
          </cell>
          <cell r="EE300">
            <v>16464.54</v>
          </cell>
          <cell r="EF300">
            <v>16464.54</v>
          </cell>
          <cell r="EG300">
            <v>0</v>
          </cell>
          <cell r="EI300">
            <v>0</v>
          </cell>
          <cell r="EJ300">
            <v>0</v>
          </cell>
          <cell r="EK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145081.54</v>
          </cell>
          <cell r="EQ300">
            <v>0</v>
          </cell>
          <cell r="ER300">
            <v>145081.54</v>
          </cell>
          <cell r="ES300">
            <v>791852.95631701639</v>
          </cell>
          <cell r="ET300">
            <v>0</v>
          </cell>
          <cell r="EU300">
            <v>791852.95631701639</v>
          </cell>
          <cell r="EV300">
            <v>775388.41631701635</v>
          </cell>
          <cell r="EW300">
            <v>4214.0674799837843</v>
          </cell>
          <cell r="EX300">
            <v>4265</v>
          </cell>
          <cell r="EY300">
            <v>50.932520016215676</v>
          </cell>
          <cell r="EZ300">
            <v>784760</v>
          </cell>
          <cell r="FA300">
            <v>9371.583682983648</v>
          </cell>
          <cell r="FB300">
            <v>801224.54</v>
          </cell>
          <cell r="FC300">
            <v>791814.22792505927</v>
          </cell>
          <cell r="FD300">
            <v>0</v>
          </cell>
          <cell r="FE300">
            <v>801224.54</v>
          </cell>
        </row>
        <row r="301">
          <cell r="A301">
            <v>2092</v>
          </cell>
          <cell r="B301">
            <v>8812092</v>
          </cell>
          <cell r="E301" t="str">
            <v>Purford Green Primary School</v>
          </cell>
          <cell r="F301" t="str">
            <v>P</v>
          </cell>
          <cell r="G301" t="str">
            <v/>
          </cell>
          <cell r="H301" t="str">
            <v/>
          </cell>
          <cell r="I301" t="str">
            <v>Y</v>
          </cell>
          <cell r="K301">
            <v>2092</v>
          </cell>
          <cell r="L301">
            <v>139950</v>
          </cell>
          <cell r="O301">
            <v>7</v>
          </cell>
          <cell r="P301">
            <v>0</v>
          </cell>
          <cell r="Q301">
            <v>0</v>
          </cell>
          <cell r="S301">
            <v>30</v>
          </cell>
          <cell r="T301">
            <v>172</v>
          </cell>
          <cell r="V301">
            <v>202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202</v>
          </cell>
          <cell r="AF301">
            <v>637936.19999999995</v>
          </cell>
          <cell r="AG301">
            <v>0</v>
          </cell>
          <cell r="AH301">
            <v>0</v>
          </cell>
          <cell r="AI301">
            <v>0</v>
          </cell>
          <cell r="AJ301">
            <v>637936.19999999995</v>
          </cell>
          <cell r="AK301">
            <v>45.000000000000043</v>
          </cell>
          <cell r="AL301">
            <v>21150.000000000022</v>
          </cell>
          <cell r="AM301">
            <v>0</v>
          </cell>
          <cell r="AN301">
            <v>0</v>
          </cell>
          <cell r="AO301">
            <v>21150.000000000022</v>
          </cell>
          <cell r="AP301">
            <v>50.000000000000092</v>
          </cell>
          <cell r="AQ301">
            <v>29500.000000000055</v>
          </cell>
          <cell r="AR301">
            <v>0</v>
          </cell>
          <cell r="AS301">
            <v>0</v>
          </cell>
          <cell r="AT301">
            <v>29500.000000000055</v>
          </cell>
          <cell r="AU301">
            <v>13.000000000000009</v>
          </cell>
          <cell r="AV301">
            <v>0</v>
          </cell>
          <cell r="AW301">
            <v>41.000000000000007</v>
          </cell>
          <cell r="AX301">
            <v>9020.0000000000018</v>
          </cell>
          <cell r="AY301">
            <v>107.00000000000006</v>
          </cell>
          <cell r="AZ301">
            <v>28890.000000000015</v>
          </cell>
          <cell r="BA301">
            <v>37.999999999999979</v>
          </cell>
          <cell r="BB301">
            <v>15959.999999999991</v>
          </cell>
          <cell r="BC301">
            <v>3.0000000000000098</v>
          </cell>
          <cell r="BD301">
            <v>1380.0000000000045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55250.000000000015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55250.000000000015</v>
          </cell>
          <cell r="BZ301">
            <v>105900.00000000009</v>
          </cell>
          <cell r="CA301">
            <v>0</v>
          </cell>
          <cell r="CB301">
            <v>105900.00000000009</v>
          </cell>
          <cell r="CC301">
            <v>52.282352941176477</v>
          </cell>
          <cell r="CD301">
            <v>59079.05882352942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59079.05882352942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15.267441860465116</v>
          </cell>
          <cell r="CX301">
            <v>8626.1046511627901</v>
          </cell>
          <cell r="CY301">
            <v>0</v>
          </cell>
          <cell r="CZ301">
            <v>0</v>
          </cell>
          <cell r="DA301">
            <v>8626.1046511627901</v>
          </cell>
          <cell r="DB301">
            <v>811541.3634746921</v>
          </cell>
          <cell r="DC301">
            <v>0</v>
          </cell>
          <cell r="DD301">
            <v>811541.3634746921</v>
          </cell>
          <cell r="DE301">
            <v>128617</v>
          </cell>
          <cell r="DF301">
            <v>0</v>
          </cell>
          <cell r="DG301">
            <v>128617</v>
          </cell>
          <cell r="DH301">
            <v>28.857142857142858</v>
          </cell>
          <cell r="DI301">
            <v>0</v>
          </cell>
          <cell r="DJ301">
            <v>0.47699999999999998</v>
          </cell>
          <cell r="DK301">
            <v>0</v>
          </cell>
          <cell r="DL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1.0156360164</v>
          </cell>
          <cell r="DS301">
            <v>14700.331589887453</v>
          </cell>
          <cell r="DT301">
            <v>0</v>
          </cell>
          <cell r="DU301">
            <v>14700.331589887453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3696.16</v>
          </cell>
          <cell r="EB301">
            <v>3696.16</v>
          </cell>
          <cell r="EC301">
            <v>0</v>
          </cell>
          <cell r="ED301">
            <v>0</v>
          </cell>
          <cell r="EE301">
            <v>3696.16</v>
          </cell>
          <cell r="EF301">
            <v>3696.16</v>
          </cell>
          <cell r="EG301">
            <v>0</v>
          </cell>
          <cell r="EI301">
            <v>0</v>
          </cell>
          <cell r="EJ301">
            <v>0</v>
          </cell>
          <cell r="EK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147013.49158988745</v>
          </cell>
          <cell r="EQ301">
            <v>0</v>
          </cell>
          <cell r="ER301">
            <v>147013.49158988745</v>
          </cell>
          <cell r="ES301">
            <v>958554.85506457952</v>
          </cell>
          <cell r="ET301">
            <v>0</v>
          </cell>
          <cell r="EU301">
            <v>958554.85506457952</v>
          </cell>
          <cell r="EV301">
            <v>954858.6950645796</v>
          </cell>
          <cell r="EW301">
            <v>4727.023242893958</v>
          </cell>
          <cell r="EX301">
            <v>4265</v>
          </cell>
          <cell r="EY301">
            <v>0</v>
          </cell>
          <cell r="EZ301">
            <v>861530</v>
          </cell>
          <cell r="FA301">
            <v>0</v>
          </cell>
          <cell r="FB301">
            <v>958554.85506457952</v>
          </cell>
          <cell r="FC301">
            <v>931168.74568871467</v>
          </cell>
          <cell r="FD301">
            <v>0</v>
          </cell>
          <cell r="FE301">
            <v>958554.85506457952</v>
          </cell>
        </row>
        <row r="302">
          <cell r="A302">
            <v>2620</v>
          </cell>
          <cell r="B302">
            <v>8812620</v>
          </cell>
          <cell r="E302" t="str">
            <v>Purleigh Community Primary School</v>
          </cell>
          <cell r="F302" t="str">
            <v>P</v>
          </cell>
          <cell r="G302" t="str">
            <v/>
          </cell>
          <cell r="H302" t="str">
            <v/>
          </cell>
          <cell r="I302" t="str">
            <v>Y</v>
          </cell>
          <cell r="K302">
            <v>2620</v>
          </cell>
          <cell r="L302">
            <v>140744</v>
          </cell>
          <cell r="O302">
            <v>7</v>
          </cell>
          <cell r="P302">
            <v>0</v>
          </cell>
          <cell r="Q302">
            <v>0</v>
          </cell>
          <cell r="S302">
            <v>30</v>
          </cell>
          <cell r="T302">
            <v>181</v>
          </cell>
          <cell r="V302">
            <v>211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211</v>
          </cell>
          <cell r="AF302">
            <v>666359.1</v>
          </cell>
          <cell r="AG302">
            <v>0</v>
          </cell>
          <cell r="AH302">
            <v>0</v>
          </cell>
          <cell r="AI302">
            <v>0</v>
          </cell>
          <cell r="AJ302">
            <v>666359.1</v>
          </cell>
          <cell r="AK302">
            <v>10.999999999999991</v>
          </cell>
          <cell r="AL302">
            <v>5169.9999999999955</v>
          </cell>
          <cell r="AM302">
            <v>0</v>
          </cell>
          <cell r="AN302">
            <v>0</v>
          </cell>
          <cell r="AO302">
            <v>5169.9999999999955</v>
          </cell>
          <cell r="AP302">
            <v>12.999999999999993</v>
          </cell>
          <cell r="AQ302">
            <v>7669.9999999999955</v>
          </cell>
          <cell r="AR302">
            <v>0</v>
          </cell>
          <cell r="AS302">
            <v>0</v>
          </cell>
          <cell r="AT302">
            <v>7669.9999999999955</v>
          </cell>
          <cell r="AU302">
            <v>164.99999999999994</v>
          </cell>
          <cell r="AV302">
            <v>0</v>
          </cell>
          <cell r="AW302">
            <v>41.000000000000043</v>
          </cell>
          <cell r="AX302">
            <v>9020.0000000000091</v>
          </cell>
          <cell r="AY302">
            <v>1.0000000000000009</v>
          </cell>
          <cell r="AZ302">
            <v>270.00000000000023</v>
          </cell>
          <cell r="BA302">
            <v>3.0000000000000031</v>
          </cell>
          <cell r="BB302">
            <v>1260.0000000000014</v>
          </cell>
          <cell r="BC302">
            <v>1.0000000000000009</v>
          </cell>
          <cell r="BD302">
            <v>460.0000000000004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11010.000000000011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11010.000000000011</v>
          </cell>
          <cell r="BZ302">
            <v>23850</v>
          </cell>
          <cell r="CA302">
            <v>0</v>
          </cell>
          <cell r="CB302">
            <v>23850</v>
          </cell>
          <cell r="CC302">
            <v>31.710982658959541</v>
          </cell>
          <cell r="CD302">
            <v>35833.410404624279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35833.410404624279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1.1657458563535914</v>
          </cell>
          <cell r="CX302">
            <v>658.64640883977916</v>
          </cell>
          <cell r="CY302">
            <v>0</v>
          </cell>
          <cell r="CZ302">
            <v>0</v>
          </cell>
          <cell r="DA302">
            <v>658.64640883977916</v>
          </cell>
          <cell r="DB302">
            <v>726701.15681346401</v>
          </cell>
          <cell r="DC302">
            <v>0</v>
          </cell>
          <cell r="DD302">
            <v>726701.15681346401</v>
          </cell>
          <cell r="DE302">
            <v>128617</v>
          </cell>
          <cell r="DF302">
            <v>0</v>
          </cell>
          <cell r="DG302">
            <v>128617</v>
          </cell>
          <cell r="DH302">
            <v>30.142857142857142</v>
          </cell>
          <cell r="DI302">
            <v>0</v>
          </cell>
          <cell r="DJ302">
            <v>2.1</v>
          </cell>
          <cell r="DK302">
            <v>0</v>
          </cell>
          <cell r="DL302">
            <v>1</v>
          </cell>
          <cell r="DO302">
            <v>0</v>
          </cell>
          <cell r="DP302">
            <v>0</v>
          </cell>
          <cell r="DQ302">
            <v>0</v>
          </cell>
          <cell r="DR302">
            <v>1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4289.1000000000004</v>
          </cell>
          <cell r="EB302">
            <v>4289.1000000000004</v>
          </cell>
          <cell r="EC302">
            <v>0</v>
          </cell>
          <cell r="ED302">
            <v>0</v>
          </cell>
          <cell r="EE302">
            <v>4289.1000000000004</v>
          </cell>
          <cell r="EF302">
            <v>4289.1000000000004</v>
          </cell>
          <cell r="EG302">
            <v>0</v>
          </cell>
          <cell r="EI302">
            <v>0</v>
          </cell>
          <cell r="EJ302">
            <v>0</v>
          </cell>
          <cell r="EK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132906.1</v>
          </cell>
          <cell r="EQ302">
            <v>0</v>
          </cell>
          <cell r="ER302">
            <v>132906.1</v>
          </cell>
          <cell r="ES302">
            <v>859607.25681346399</v>
          </cell>
          <cell r="ET302">
            <v>0</v>
          </cell>
          <cell r="EU302">
            <v>859607.25681346399</v>
          </cell>
          <cell r="EV302">
            <v>855318.15681346401</v>
          </cell>
          <cell r="EW302">
            <v>4053.6405536183129</v>
          </cell>
          <cell r="EX302">
            <v>4265</v>
          </cell>
          <cell r="EY302">
            <v>211.35944638168712</v>
          </cell>
          <cell r="EZ302">
            <v>899915</v>
          </cell>
          <cell r="FA302">
            <v>44596.843186535989</v>
          </cell>
          <cell r="FB302">
            <v>904204.1</v>
          </cell>
          <cell r="FC302">
            <v>891847.97226635518</v>
          </cell>
          <cell r="FD302">
            <v>0</v>
          </cell>
          <cell r="FE302">
            <v>904204.1</v>
          </cell>
        </row>
        <row r="303">
          <cell r="A303">
            <v>3839</v>
          </cell>
          <cell r="B303">
            <v>8813839</v>
          </cell>
          <cell r="C303">
            <v>1888</v>
          </cell>
          <cell r="D303" t="str">
            <v>RB051888</v>
          </cell>
          <cell r="E303" t="str">
            <v>Queen Boudica Primary School</v>
          </cell>
          <cell r="F303" t="str">
            <v>P</v>
          </cell>
          <cell r="G303" t="str">
            <v>Y</v>
          </cell>
          <cell r="H303">
            <v>10020674</v>
          </cell>
          <cell r="I303" t="str">
            <v/>
          </cell>
          <cell r="K303">
            <v>3839</v>
          </cell>
          <cell r="L303">
            <v>135585</v>
          </cell>
          <cell r="O303">
            <v>7</v>
          </cell>
          <cell r="P303">
            <v>0</v>
          </cell>
          <cell r="Q303">
            <v>0</v>
          </cell>
          <cell r="S303">
            <v>58</v>
          </cell>
          <cell r="T303">
            <v>335</v>
          </cell>
          <cell r="V303">
            <v>393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393</v>
          </cell>
          <cell r="AF303">
            <v>1241133.3</v>
          </cell>
          <cell r="AG303">
            <v>0</v>
          </cell>
          <cell r="AH303">
            <v>0</v>
          </cell>
          <cell r="AI303">
            <v>0</v>
          </cell>
          <cell r="AJ303">
            <v>1241133.3</v>
          </cell>
          <cell r="AK303">
            <v>66.000000000000028</v>
          </cell>
          <cell r="AL303">
            <v>31020.000000000015</v>
          </cell>
          <cell r="AM303">
            <v>0</v>
          </cell>
          <cell r="AN303">
            <v>0</v>
          </cell>
          <cell r="AO303">
            <v>31020.000000000015</v>
          </cell>
          <cell r="AP303">
            <v>79.999999999999957</v>
          </cell>
          <cell r="AQ303">
            <v>47199.999999999978</v>
          </cell>
          <cell r="AR303">
            <v>0</v>
          </cell>
          <cell r="AS303">
            <v>0</v>
          </cell>
          <cell r="AT303">
            <v>47199.999999999978</v>
          </cell>
          <cell r="AU303">
            <v>367.87212276214842</v>
          </cell>
          <cell r="AV303">
            <v>0</v>
          </cell>
          <cell r="AW303">
            <v>9.0460358056265857</v>
          </cell>
          <cell r="AX303">
            <v>1990.1278772378489</v>
          </cell>
          <cell r="AY303">
            <v>6.0306905370844035</v>
          </cell>
          <cell r="AZ303">
            <v>1628.286445012789</v>
          </cell>
          <cell r="BA303">
            <v>3.0153452685421978</v>
          </cell>
          <cell r="BB303">
            <v>1266.445012787723</v>
          </cell>
          <cell r="BC303">
            <v>2.0102301790281345</v>
          </cell>
          <cell r="BD303">
            <v>924.7058823529419</v>
          </cell>
          <cell r="BE303">
            <v>3.0153452685421978</v>
          </cell>
          <cell r="BF303">
            <v>1477.519181585677</v>
          </cell>
          <cell r="BG303">
            <v>2.0102301790281345</v>
          </cell>
          <cell r="BH303">
            <v>1286.5473145780061</v>
          </cell>
          <cell r="BI303">
            <v>8573.6317135549871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8573.6317135549871</v>
          </cell>
          <cell r="BZ303">
            <v>86793.631713554991</v>
          </cell>
          <cell r="CA303">
            <v>0</v>
          </cell>
          <cell r="CB303">
            <v>86793.631713554991</v>
          </cell>
          <cell r="CC303">
            <v>142.22857142857143</v>
          </cell>
          <cell r="CD303">
            <v>160718.28571428571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160718.28571428571</v>
          </cell>
          <cell r="CR303">
            <v>13.419999999999995</v>
          </cell>
          <cell r="CS303">
            <v>12413.499999999995</v>
          </cell>
          <cell r="CT303">
            <v>0</v>
          </cell>
          <cell r="CU303">
            <v>0</v>
          </cell>
          <cell r="CV303">
            <v>12413.499999999995</v>
          </cell>
          <cell r="CW303">
            <v>73.907462686567044</v>
          </cell>
          <cell r="CX303">
            <v>41757.716417910378</v>
          </cell>
          <cell r="CY303">
            <v>0</v>
          </cell>
          <cell r="CZ303">
            <v>0</v>
          </cell>
          <cell r="DA303">
            <v>41757.716417910378</v>
          </cell>
          <cell r="DB303">
            <v>1542816.433845751</v>
          </cell>
          <cell r="DC303">
            <v>0</v>
          </cell>
          <cell r="DD303">
            <v>1542816.433845751</v>
          </cell>
          <cell r="DE303">
            <v>128617</v>
          </cell>
          <cell r="DF303">
            <v>0</v>
          </cell>
          <cell r="DG303">
            <v>128617</v>
          </cell>
          <cell r="DH303">
            <v>56.142857142857146</v>
          </cell>
          <cell r="DI303">
            <v>0</v>
          </cell>
          <cell r="DJ303">
            <v>0.89500000000000002</v>
          </cell>
          <cell r="DK303">
            <v>0</v>
          </cell>
          <cell r="DL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1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55808</v>
          </cell>
          <cell r="EB303">
            <v>57663.21</v>
          </cell>
          <cell r="EC303">
            <v>0</v>
          </cell>
          <cell r="ED303">
            <v>0</v>
          </cell>
          <cell r="EE303">
            <v>57663.21</v>
          </cell>
          <cell r="EF303">
            <v>57663.210000000006</v>
          </cell>
          <cell r="EG303">
            <v>0</v>
          </cell>
          <cell r="EI303">
            <v>0</v>
          </cell>
          <cell r="EJ303">
            <v>0</v>
          </cell>
          <cell r="EK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186280.21000000002</v>
          </cell>
          <cell r="EQ303">
            <v>0</v>
          </cell>
          <cell r="ER303">
            <v>186280.21000000002</v>
          </cell>
          <cell r="ES303">
            <v>1729096.643845751</v>
          </cell>
          <cell r="ET303">
            <v>0</v>
          </cell>
          <cell r="EU303">
            <v>1729096.643845751</v>
          </cell>
          <cell r="EV303">
            <v>1671433.433845751</v>
          </cell>
          <cell r="EW303">
            <v>4253.0112820502573</v>
          </cell>
          <cell r="EX303">
            <v>4265</v>
          </cell>
          <cell r="EY303">
            <v>11.98871794974275</v>
          </cell>
          <cell r="EZ303">
            <v>1676145</v>
          </cell>
          <cell r="FA303">
            <v>4711.5661542490125</v>
          </cell>
          <cell r="FB303">
            <v>1733808.21</v>
          </cell>
          <cell r="FC303">
            <v>1704251.6759554974</v>
          </cell>
          <cell r="FD303">
            <v>0</v>
          </cell>
          <cell r="FE303">
            <v>1733808.21</v>
          </cell>
        </row>
        <row r="304">
          <cell r="A304">
            <v>2541</v>
          </cell>
          <cell r="B304">
            <v>8812541</v>
          </cell>
          <cell r="C304">
            <v>1258</v>
          </cell>
          <cell r="D304" t="str">
            <v>RB051258</v>
          </cell>
          <cell r="E304" t="str">
            <v>Quilters Infant School</v>
          </cell>
          <cell r="F304" t="str">
            <v>P</v>
          </cell>
          <cell r="G304" t="str">
            <v>Y</v>
          </cell>
          <cell r="H304">
            <v>10020685</v>
          </cell>
          <cell r="I304" t="str">
            <v/>
          </cell>
          <cell r="K304">
            <v>2541</v>
          </cell>
          <cell r="L304">
            <v>114884</v>
          </cell>
          <cell r="O304">
            <v>3</v>
          </cell>
          <cell r="P304">
            <v>0</v>
          </cell>
          <cell r="Q304">
            <v>0</v>
          </cell>
          <cell r="S304">
            <v>60</v>
          </cell>
          <cell r="T304">
            <v>124</v>
          </cell>
          <cell r="V304">
            <v>184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184</v>
          </cell>
          <cell r="AF304">
            <v>581090.4</v>
          </cell>
          <cell r="AG304">
            <v>0</v>
          </cell>
          <cell r="AH304">
            <v>0</v>
          </cell>
          <cell r="AI304">
            <v>0</v>
          </cell>
          <cell r="AJ304">
            <v>581090.4</v>
          </cell>
          <cell r="AK304">
            <v>3.000000000000008</v>
          </cell>
          <cell r="AL304">
            <v>1410.0000000000039</v>
          </cell>
          <cell r="AM304">
            <v>0</v>
          </cell>
          <cell r="AN304">
            <v>0</v>
          </cell>
          <cell r="AO304">
            <v>1410.0000000000039</v>
          </cell>
          <cell r="AP304">
            <v>3.000000000000008</v>
          </cell>
          <cell r="AQ304">
            <v>1770.0000000000048</v>
          </cell>
          <cell r="AR304">
            <v>0</v>
          </cell>
          <cell r="AS304">
            <v>0</v>
          </cell>
          <cell r="AT304">
            <v>1770.0000000000048</v>
          </cell>
          <cell r="AU304">
            <v>182.99999999999994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0.99999999999999967</v>
          </cell>
          <cell r="BF304">
            <v>489.99999999999983</v>
          </cell>
          <cell r="BG304">
            <v>0</v>
          </cell>
          <cell r="BH304">
            <v>0</v>
          </cell>
          <cell r="BI304">
            <v>489.99999999999983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489.99999999999983</v>
          </cell>
          <cell r="BZ304">
            <v>3670.0000000000086</v>
          </cell>
          <cell r="CA304">
            <v>0</v>
          </cell>
          <cell r="CB304">
            <v>3670.0000000000086</v>
          </cell>
          <cell r="CC304">
            <v>45.009143909174597</v>
          </cell>
          <cell r="CD304">
            <v>50860.332617367298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50860.332617367298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4.4516129032258114</v>
          </cell>
          <cell r="CX304">
            <v>2515.1612903225832</v>
          </cell>
          <cell r="CY304">
            <v>0</v>
          </cell>
          <cell r="CZ304">
            <v>0</v>
          </cell>
          <cell r="DA304">
            <v>2515.1612903225832</v>
          </cell>
          <cell r="DB304">
            <v>638135.89390768984</v>
          </cell>
          <cell r="DC304">
            <v>0</v>
          </cell>
          <cell r="DD304">
            <v>638135.89390768984</v>
          </cell>
          <cell r="DE304">
            <v>128617</v>
          </cell>
          <cell r="DF304">
            <v>0</v>
          </cell>
          <cell r="DG304">
            <v>128617</v>
          </cell>
          <cell r="DH304">
            <v>61.333333333333336</v>
          </cell>
          <cell r="DI304">
            <v>0</v>
          </cell>
          <cell r="DJ304">
            <v>1.2430000000000001</v>
          </cell>
          <cell r="DK304">
            <v>0</v>
          </cell>
          <cell r="DL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1.0156360164</v>
          </cell>
          <cell r="DS304">
            <v>11988.960823888105</v>
          </cell>
          <cell r="DT304">
            <v>0</v>
          </cell>
          <cell r="DU304">
            <v>11988.960823888105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4403.2</v>
          </cell>
          <cell r="EB304">
            <v>4472</v>
          </cell>
          <cell r="EC304">
            <v>0</v>
          </cell>
          <cell r="ED304">
            <v>0</v>
          </cell>
          <cell r="EE304">
            <v>4472</v>
          </cell>
          <cell r="EF304">
            <v>4472</v>
          </cell>
          <cell r="EG304">
            <v>0</v>
          </cell>
          <cell r="EI304">
            <v>0</v>
          </cell>
          <cell r="EJ304">
            <v>0</v>
          </cell>
          <cell r="EK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145077.9608238881</v>
          </cell>
          <cell r="EQ304">
            <v>0</v>
          </cell>
          <cell r="ER304">
            <v>145077.9608238881</v>
          </cell>
          <cell r="ES304">
            <v>783213.85473157791</v>
          </cell>
          <cell r="ET304">
            <v>0</v>
          </cell>
          <cell r="EU304">
            <v>783213.85473157791</v>
          </cell>
          <cell r="EV304">
            <v>778741.85473157791</v>
          </cell>
          <cell r="EW304">
            <v>4232.2926887585754</v>
          </cell>
          <cell r="EX304">
            <v>4265</v>
          </cell>
          <cell r="EY304">
            <v>32.707311241424577</v>
          </cell>
          <cell r="EZ304">
            <v>784760</v>
          </cell>
          <cell r="FA304">
            <v>6018.1452684220858</v>
          </cell>
          <cell r="FB304">
            <v>789232</v>
          </cell>
          <cell r="FC304">
            <v>783293.87050196249</v>
          </cell>
          <cell r="FD304">
            <v>0</v>
          </cell>
          <cell r="FE304">
            <v>789232</v>
          </cell>
        </row>
        <row r="305">
          <cell r="A305">
            <v>2181</v>
          </cell>
          <cell r="B305">
            <v>8812181</v>
          </cell>
          <cell r="C305">
            <v>1256</v>
          </cell>
          <cell r="D305" t="str">
            <v>RB051256</v>
          </cell>
          <cell r="E305" t="str">
            <v>Quilters Junior School</v>
          </cell>
          <cell r="F305" t="str">
            <v>P</v>
          </cell>
          <cell r="G305" t="str">
            <v>Y</v>
          </cell>
          <cell r="H305">
            <v>10020686</v>
          </cell>
          <cell r="I305" t="str">
            <v/>
          </cell>
          <cell r="K305">
            <v>2181</v>
          </cell>
          <cell r="L305">
            <v>114801</v>
          </cell>
          <cell r="O305">
            <v>4</v>
          </cell>
          <cell r="P305">
            <v>0</v>
          </cell>
          <cell r="Q305">
            <v>0</v>
          </cell>
          <cell r="S305">
            <v>0</v>
          </cell>
          <cell r="T305">
            <v>256</v>
          </cell>
          <cell r="V305">
            <v>256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256</v>
          </cell>
          <cell r="AF305">
            <v>808473.59999999998</v>
          </cell>
          <cell r="AG305">
            <v>0</v>
          </cell>
          <cell r="AH305">
            <v>0</v>
          </cell>
          <cell r="AI305">
            <v>0</v>
          </cell>
          <cell r="AJ305">
            <v>808473.59999999998</v>
          </cell>
          <cell r="AK305">
            <v>11</v>
          </cell>
          <cell r="AL305">
            <v>5170</v>
          </cell>
          <cell r="AM305">
            <v>0</v>
          </cell>
          <cell r="AN305">
            <v>0</v>
          </cell>
          <cell r="AO305">
            <v>5170</v>
          </cell>
          <cell r="AP305">
            <v>12</v>
          </cell>
          <cell r="AQ305">
            <v>7080</v>
          </cell>
          <cell r="AR305">
            <v>0</v>
          </cell>
          <cell r="AS305">
            <v>0</v>
          </cell>
          <cell r="AT305">
            <v>7080</v>
          </cell>
          <cell r="AU305">
            <v>250.98039215686271</v>
          </cell>
          <cell r="AV305">
            <v>0</v>
          </cell>
          <cell r="AW305">
            <v>1.003921568627451</v>
          </cell>
          <cell r="AX305">
            <v>220.86274509803923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2.0078431372549019</v>
          </cell>
          <cell r="BF305">
            <v>983.84313725490199</v>
          </cell>
          <cell r="BG305">
            <v>2.0078431372549019</v>
          </cell>
          <cell r="BH305">
            <v>1285.0196078431372</v>
          </cell>
          <cell r="BI305">
            <v>2489.7254901960787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2489.7254901960787</v>
          </cell>
          <cell r="BZ305">
            <v>14739.725490196079</v>
          </cell>
          <cell r="CA305">
            <v>0</v>
          </cell>
          <cell r="CB305">
            <v>14739.725490196079</v>
          </cell>
          <cell r="CC305">
            <v>41.31216931216931</v>
          </cell>
          <cell r="CD305">
            <v>46682.751322751319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46682.751322751319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1</v>
          </cell>
          <cell r="CX305">
            <v>565</v>
          </cell>
          <cell r="CY305">
            <v>0</v>
          </cell>
          <cell r="CZ305">
            <v>0</v>
          </cell>
          <cell r="DA305">
            <v>565</v>
          </cell>
          <cell r="DB305">
            <v>870461.07681294729</v>
          </cell>
          <cell r="DC305">
            <v>0</v>
          </cell>
          <cell r="DD305">
            <v>870461.07681294729</v>
          </cell>
          <cell r="DE305">
            <v>128617</v>
          </cell>
          <cell r="DF305">
            <v>0</v>
          </cell>
          <cell r="DG305">
            <v>128617</v>
          </cell>
          <cell r="DH305">
            <v>64</v>
          </cell>
          <cell r="DI305">
            <v>0</v>
          </cell>
          <cell r="DJ305">
            <v>1.2609999999999999</v>
          </cell>
          <cell r="DK305">
            <v>0</v>
          </cell>
          <cell r="DL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1.0156360164</v>
          </cell>
          <cell r="DS305">
            <v>15621.601193927712</v>
          </cell>
          <cell r="DT305">
            <v>0</v>
          </cell>
          <cell r="DU305">
            <v>15621.601193927712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5120</v>
          </cell>
          <cell r="EB305">
            <v>5409.29</v>
          </cell>
          <cell r="EC305">
            <v>0</v>
          </cell>
          <cell r="ED305">
            <v>0</v>
          </cell>
          <cell r="EE305">
            <v>5409.29</v>
          </cell>
          <cell r="EF305">
            <v>5409.29</v>
          </cell>
          <cell r="EG305">
            <v>0</v>
          </cell>
          <cell r="EI305">
            <v>0</v>
          </cell>
          <cell r="EJ305">
            <v>0</v>
          </cell>
          <cell r="EK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149647.89119392773</v>
          </cell>
          <cell r="EQ305">
            <v>0</v>
          </cell>
          <cell r="ER305">
            <v>149647.89119392773</v>
          </cell>
          <cell r="ES305">
            <v>1020108.968006875</v>
          </cell>
          <cell r="ET305">
            <v>0</v>
          </cell>
          <cell r="EU305">
            <v>1020108.968006875</v>
          </cell>
          <cell r="EV305">
            <v>1014699.678006875</v>
          </cell>
          <cell r="EW305">
            <v>3963.6706172143554</v>
          </cell>
          <cell r="EX305">
            <v>4265</v>
          </cell>
          <cell r="EY305">
            <v>301.32938278564461</v>
          </cell>
          <cell r="EZ305">
            <v>1091840</v>
          </cell>
          <cell r="FA305">
            <v>77140.321993125021</v>
          </cell>
          <cell r="FB305">
            <v>1097249.29</v>
          </cell>
          <cell r="FC305">
            <v>1082206.257995165</v>
          </cell>
          <cell r="FD305">
            <v>0</v>
          </cell>
          <cell r="FE305">
            <v>1097249.29</v>
          </cell>
        </row>
        <row r="306">
          <cell r="A306">
            <v>5263</v>
          </cell>
          <cell r="B306">
            <v>8815263</v>
          </cell>
          <cell r="E306" t="str">
            <v>R A Butler Infant School</v>
          </cell>
          <cell r="F306" t="str">
            <v>P</v>
          </cell>
          <cell r="G306" t="str">
            <v/>
          </cell>
          <cell r="H306" t="str">
            <v/>
          </cell>
          <cell r="I306" t="str">
            <v>Y</v>
          </cell>
          <cell r="K306">
            <v>5263</v>
          </cell>
          <cell r="L306">
            <v>136325</v>
          </cell>
          <cell r="O306">
            <v>3</v>
          </cell>
          <cell r="P306">
            <v>0</v>
          </cell>
          <cell r="Q306">
            <v>0</v>
          </cell>
          <cell r="S306">
            <v>88</v>
          </cell>
          <cell r="T306">
            <v>183</v>
          </cell>
          <cell r="V306">
            <v>271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271</v>
          </cell>
          <cell r="AF306">
            <v>855845.1</v>
          </cell>
          <cell r="AG306">
            <v>0</v>
          </cell>
          <cell r="AH306">
            <v>0</v>
          </cell>
          <cell r="AI306">
            <v>0</v>
          </cell>
          <cell r="AJ306">
            <v>855845.1</v>
          </cell>
          <cell r="AK306">
            <v>25.000000000000004</v>
          </cell>
          <cell r="AL306">
            <v>11750.000000000002</v>
          </cell>
          <cell r="AM306">
            <v>0</v>
          </cell>
          <cell r="AN306">
            <v>0</v>
          </cell>
          <cell r="AO306">
            <v>11750.000000000002</v>
          </cell>
          <cell r="AP306">
            <v>26</v>
          </cell>
          <cell r="AQ306">
            <v>15340</v>
          </cell>
          <cell r="AR306">
            <v>0</v>
          </cell>
          <cell r="AS306">
            <v>0</v>
          </cell>
          <cell r="AT306">
            <v>15340</v>
          </cell>
          <cell r="AU306">
            <v>271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27090</v>
          </cell>
          <cell r="CA306">
            <v>0</v>
          </cell>
          <cell r="CB306">
            <v>27090</v>
          </cell>
          <cell r="CC306">
            <v>66.290641301012585</v>
          </cell>
          <cell r="CD306">
            <v>74908.424670144217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74908.424670144217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11.912087912087925</v>
          </cell>
          <cell r="CX306">
            <v>6730.3296703296774</v>
          </cell>
          <cell r="CY306">
            <v>0</v>
          </cell>
          <cell r="CZ306">
            <v>0</v>
          </cell>
          <cell r="DA306">
            <v>6730.3296703296774</v>
          </cell>
          <cell r="DB306">
            <v>964573.85434047389</v>
          </cell>
          <cell r="DC306">
            <v>0</v>
          </cell>
          <cell r="DD306">
            <v>964573.85434047389</v>
          </cell>
          <cell r="DE306">
            <v>128617</v>
          </cell>
          <cell r="DF306">
            <v>0</v>
          </cell>
          <cell r="DG306">
            <v>128617</v>
          </cell>
          <cell r="DH306">
            <v>90.333333333333329</v>
          </cell>
          <cell r="DI306">
            <v>0</v>
          </cell>
          <cell r="DJ306">
            <v>1.1759999999999999</v>
          </cell>
          <cell r="DK306">
            <v>0</v>
          </cell>
          <cell r="DL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1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399.37600000000003</v>
          </cell>
          <cell r="EB306">
            <v>399.37599999999998</v>
          </cell>
          <cell r="EC306">
            <v>0</v>
          </cell>
          <cell r="ED306">
            <v>0</v>
          </cell>
          <cell r="EE306">
            <v>399.37599999999998</v>
          </cell>
          <cell r="EF306">
            <v>399.37599999999998</v>
          </cell>
          <cell r="EG306">
            <v>0</v>
          </cell>
          <cell r="EI306">
            <v>0</v>
          </cell>
          <cell r="EJ306">
            <v>0</v>
          </cell>
          <cell r="EK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129016.376</v>
          </cell>
          <cell r="EQ306">
            <v>0</v>
          </cell>
          <cell r="ER306">
            <v>129016.376</v>
          </cell>
          <cell r="ES306">
            <v>1093590.2303404738</v>
          </cell>
          <cell r="ET306">
            <v>0</v>
          </cell>
          <cell r="EU306">
            <v>1093590.2303404738</v>
          </cell>
          <cell r="EV306">
            <v>1093190.8543404739</v>
          </cell>
          <cell r="EW306">
            <v>4033.9145916622651</v>
          </cell>
          <cell r="EX306">
            <v>4265</v>
          </cell>
          <cell r="EY306">
            <v>231.08540833773486</v>
          </cell>
          <cell r="EZ306">
            <v>1155815</v>
          </cell>
          <cell r="FA306">
            <v>62624.145659526112</v>
          </cell>
          <cell r="FB306">
            <v>1156214.3759999999</v>
          </cell>
          <cell r="FC306">
            <v>1135393.3553370161</v>
          </cell>
          <cell r="FD306">
            <v>0</v>
          </cell>
          <cell r="FE306">
            <v>1156214.3759999999</v>
          </cell>
        </row>
        <row r="307">
          <cell r="A307">
            <v>5264</v>
          </cell>
          <cell r="B307">
            <v>8815264</v>
          </cell>
          <cell r="E307" t="str">
            <v>R A Butler Junior School</v>
          </cell>
          <cell r="F307" t="str">
            <v>P</v>
          </cell>
          <cell r="G307" t="str">
            <v/>
          </cell>
          <cell r="H307" t="str">
            <v/>
          </cell>
          <cell r="I307" t="str">
            <v>Y</v>
          </cell>
          <cell r="K307">
            <v>5264</v>
          </cell>
          <cell r="L307">
            <v>136328</v>
          </cell>
          <cell r="O307">
            <v>4</v>
          </cell>
          <cell r="P307">
            <v>0</v>
          </cell>
          <cell r="Q307">
            <v>0</v>
          </cell>
          <cell r="S307">
            <v>0</v>
          </cell>
          <cell r="T307">
            <v>365</v>
          </cell>
          <cell r="V307">
            <v>365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365</v>
          </cell>
          <cell r="AF307">
            <v>1152706.5</v>
          </cell>
          <cell r="AG307">
            <v>0</v>
          </cell>
          <cell r="AH307">
            <v>0</v>
          </cell>
          <cell r="AI307">
            <v>0</v>
          </cell>
          <cell r="AJ307">
            <v>1152706.5</v>
          </cell>
          <cell r="AK307">
            <v>31.000000000000011</v>
          </cell>
          <cell r="AL307">
            <v>14570.000000000005</v>
          </cell>
          <cell r="AM307">
            <v>0</v>
          </cell>
          <cell r="AN307">
            <v>0</v>
          </cell>
          <cell r="AO307">
            <v>14570.000000000005</v>
          </cell>
          <cell r="AP307">
            <v>37.000000000000135</v>
          </cell>
          <cell r="AQ307">
            <v>21830.00000000008</v>
          </cell>
          <cell r="AR307">
            <v>0</v>
          </cell>
          <cell r="AS307">
            <v>0</v>
          </cell>
          <cell r="AT307">
            <v>21830.00000000008</v>
          </cell>
          <cell r="AU307">
            <v>365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36400.000000000087</v>
          </cell>
          <cell r="CA307">
            <v>0</v>
          </cell>
          <cell r="CB307">
            <v>36400.000000000087</v>
          </cell>
          <cell r="CC307">
            <v>64.873046875</v>
          </cell>
          <cell r="CD307">
            <v>73306.54296875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73306.54296875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6.0000000000000142</v>
          </cell>
          <cell r="CX307">
            <v>3390.0000000000082</v>
          </cell>
          <cell r="CY307">
            <v>0</v>
          </cell>
          <cell r="CZ307">
            <v>0</v>
          </cell>
          <cell r="DA307">
            <v>3390.0000000000082</v>
          </cell>
          <cell r="DB307">
            <v>1265803.04296875</v>
          </cell>
          <cell r="DC307">
            <v>0</v>
          </cell>
          <cell r="DD307">
            <v>1265803.04296875</v>
          </cell>
          <cell r="DE307">
            <v>128617</v>
          </cell>
          <cell r="DF307">
            <v>0</v>
          </cell>
          <cell r="DG307">
            <v>128617</v>
          </cell>
          <cell r="DH307">
            <v>91.25</v>
          </cell>
          <cell r="DI307">
            <v>0</v>
          </cell>
          <cell r="DJ307">
            <v>0.95599999999999996</v>
          </cell>
          <cell r="DK307">
            <v>0</v>
          </cell>
          <cell r="DL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1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8151.1959999999999</v>
          </cell>
          <cell r="EB307">
            <v>8151.1959999999999</v>
          </cell>
          <cell r="EC307">
            <v>0</v>
          </cell>
          <cell r="ED307">
            <v>0</v>
          </cell>
          <cell r="EE307">
            <v>8151.1959999999999</v>
          </cell>
          <cell r="EF307">
            <v>8151.1959999999999</v>
          </cell>
          <cell r="EG307">
            <v>0</v>
          </cell>
          <cell r="EI307">
            <v>0</v>
          </cell>
          <cell r="EJ307">
            <v>0</v>
          </cell>
          <cell r="EK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136768.196</v>
          </cell>
          <cell r="EQ307">
            <v>0</v>
          </cell>
          <cell r="ER307">
            <v>136768.196</v>
          </cell>
          <cell r="ES307">
            <v>1402571.23896875</v>
          </cell>
          <cell r="ET307">
            <v>0</v>
          </cell>
          <cell r="EU307">
            <v>1402571.23896875</v>
          </cell>
          <cell r="EV307">
            <v>1394420.04296875</v>
          </cell>
          <cell r="EW307">
            <v>3820.3288848458906</v>
          </cell>
          <cell r="EX307">
            <v>4265</v>
          </cell>
          <cell r="EY307">
            <v>444.67111515410943</v>
          </cell>
          <cell r="EZ307">
            <v>1556725</v>
          </cell>
          <cell r="FA307">
            <v>162304.95703125</v>
          </cell>
          <cell r="FB307">
            <v>1564876.196</v>
          </cell>
          <cell r="FC307">
            <v>1546831.0330547355</v>
          </cell>
          <cell r="FD307">
            <v>0</v>
          </cell>
          <cell r="FE307">
            <v>1564876.196</v>
          </cell>
        </row>
        <row r="308">
          <cell r="A308">
            <v>3730</v>
          </cell>
          <cell r="B308">
            <v>8813730</v>
          </cell>
          <cell r="C308">
            <v>3670</v>
          </cell>
          <cell r="D308" t="str">
            <v>RB053670</v>
          </cell>
          <cell r="E308" t="str">
            <v>Radwinter Church of England Voluntary Aided Primary School</v>
          </cell>
          <cell r="F308" t="str">
            <v>P</v>
          </cell>
          <cell r="G308" t="str">
            <v>Y</v>
          </cell>
          <cell r="H308">
            <v>10041508</v>
          </cell>
          <cell r="I308" t="str">
            <v/>
          </cell>
          <cell r="K308">
            <v>3730</v>
          </cell>
          <cell r="L308">
            <v>115191</v>
          </cell>
          <cell r="O308">
            <v>7</v>
          </cell>
          <cell r="P308">
            <v>0</v>
          </cell>
          <cell r="Q308">
            <v>0</v>
          </cell>
          <cell r="S308">
            <v>13</v>
          </cell>
          <cell r="T308">
            <v>110</v>
          </cell>
          <cell r="V308">
            <v>123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123</v>
          </cell>
          <cell r="AF308">
            <v>388446.3</v>
          </cell>
          <cell r="AG308">
            <v>0</v>
          </cell>
          <cell r="AH308">
            <v>0</v>
          </cell>
          <cell r="AI308">
            <v>0</v>
          </cell>
          <cell r="AJ308">
            <v>388446.3</v>
          </cell>
          <cell r="AK308">
            <v>7.0000000000000053</v>
          </cell>
          <cell r="AL308">
            <v>3290.0000000000027</v>
          </cell>
          <cell r="AM308">
            <v>0</v>
          </cell>
          <cell r="AN308">
            <v>0</v>
          </cell>
          <cell r="AO308">
            <v>3290.0000000000027</v>
          </cell>
          <cell r="AP308">
            <v>7.0000000000000053</v>
          </cell>
          <cell r="AQ308">
            <v>4130.0000000000027</v>
          </cell>
          <cell r="AR308">
            <v>0</v>
          </cell>
          <cell r="AS308">
            <v>0</v>
          </cell>
          <cell r="AT308">
            <v>4130.0000000000027</v>
          </cell>
          <cell r="AU308">
            <v>123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7420.0000000000055</v>
          </cell>
          <cell r="CA308">
            <v>0</v>
          </cell>
          <cell r="CB308">
            <v>7420.0000000000055</v>
          </cell>
          <cell r="CC308">
            <v>21.524999999999999</v>
          </cell>
          <cell r="CD308">
            <v>24323.25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24323.25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420189.55</v>
          </cell>
          <cell r="DC308">
            <v>0</v>
          </cell>
          <cell r="DD308">
            <v>420189.55</v>
          </cell>
          <cell r="DE308">
            <v>128617</v>
          </cell>
          <cell r="DF308">
            <v>0</v>
          </cell>
          <cell r="DG308">
            <v>128617</v>
          </cell>
          <cell r="DH308">
            <v>17.571428571428573</v>
          </cell>
          <cell r="DI308">
            <v>0.35781041388517998</v>
          </cell>
          <cell r="DJ308">
            <v>2.0960000000000001</v>
          </cell>
          <cell r="DK308">
            <v>0</v>
          </cell>
          <cell r="DL308">
            <v>1</v>
          </cell>
          <cell r="DO308">
            <v>19679.572763684901</v>
          </cell>
          <cell r="DP308">
            <v>0</v>
          </cell>
          <cell r="DQ308">
            <v>19679.572763684901</v>
          </cell>
          <cell r="DR308">
            <v>1</v>
          </cell>
          <cell r="DS308">
            <v>0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2611.1999999999998</v>
          </cell>
          <cell r="EB308">
            <v>2652</v>
          </cell>
          <cell r="EC308">
            <v>0</v>
          </cell>
          <cell r="ED308">
            <v>0</v>
          </cell>
          <cell r="EE308">
            <v>2652</v>
          </cell>
          <cell r="EF308">
            <v>2652</v>
          </cell>
          <cell r="EG308">
            <v>0</v>
          </cell>
          <cell r="EI308">
            <v>0</v>
          </cell>
          <cell r="EJ308">
            <v>0</v>
          </cell>
          <cell r="EK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150948.5727636849</v>
          </cell>
          <cell r="EQ308">
            <v>0</v>
          </cell>
          <cell r="ER308">
            <v>150948.5727636849</v>
          </cell>
          <cell r="ES308">
            <v>571138.12276368495</v>
          </cell>
          <cell r="ET308">
            <v>0</v>
          </cell>
          <cell r="EU308">
            <v>571138.12276368495</v>
          </cell>
          <cell r="EV308">
            <v>568486.12276368495</v>
          </cell>
          <cell r="EW308">
            <v>4621.8383964527229</v>
          </cell>
          <cell r="EX308">
            <v>4265</v>
          </cell>
          <cell r="EY308">
            <v>0</v>
          </cell>
          <cell r="EZ308">
            <v>524595</v>
          </cell>
          <cell r="FA308">
            <v>0</v>
          </cell>
          <cell r="FB308">
            <v>571138.12276368495</v>
          </cell>
          <cell r="FC308">
            <v>567718.52945692546</v>
          </cell>
          <cell r="FD308">
            <v>0</v>
          </cell>
          <cell r="FE308">
            <v>571138.12276368495</v>
          </cell>
        </row>
        <row r="309">
          <cell r="A309">
            <v>2067</v>
          </cell>
          <cell r="B309">
            <v>8812067</v>
          </cell>
          <cell r="E309" t="str">
            <v>Ravens Academy</v>
          </cell>
          <cell r="F309" t="str">
            <v>P</v>
          </cell>
          <cell r="G309" t="str">
            <v/>
          </cell>
          <cell r="H309" t="str">
            <v/>
          </cell>
          <cell r="I309" t="str">
            <v>Y</v>
          </cell>
          <cell r="K309">
            <v>2067</v>
          </cell>
          <cell r="L309">
            <v>139641</v>
          </cell>
          <cell r="O309">
            <v>7</v>
          </cell>
          <cell r="P309">
            <v>0</v>
          </cell>
          <cell r="Q309">
            <v>0</v>
          </cell>
          <cell r="S309">
            <v>31</v>
          </cell>
          <cell r="T309">
            <v>304</v>
          </cell>
          <cell r="V309">
            <v>335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335</v>
          </cell>
          <cell r="AF309">
            <v>1057963.5</v>
          </cell>
          <cell r="AG309">
            <v>0</v>
          </cell>
          <cell r="AH309">
            <v>0</v>
          </cell>
          <cell r="AI309">
            <v>0</v>
          </cell>
          <cell r="AJ309">
            <v>1057963.5</v>
          </cell>
          <cell r="AK309">
            <v>232.99999999999983</v>
          </cell>
          <cell r="AL309">
            <v>109509.99999999991</v>
          </cell>
          <cell r="AM309">
            <v>0</v>
          </cell>
          <cell r="AN309">
            <v>0</v>
          </cell>
          <cell r="AO309">
            <v>109509.99999999991</v>
          </cell>
          <cell r="AP309">
            <v>242.00000000000014</v>
          </cell>
          <cell r="AQ309">
            <v>142780.00000000009</v>
          </cell>
          <cell r="AR309">
            <v>0</v>
          </cell>
          <cell r="AS309">
            <v>0</v>
          </cell>
          <cell r="AT309">
            <v>142780.00000000009</v>
          </cell>
          <cell r="AU309">
            <v>6.0179640718562792</v>
          </cell>
          <cell r="AV309">
            <v>0</v>
          </cell>
          <cell r="AW309">
            <v>17.050898203592823</v>
          </cell>
          <cell r="AX309">
            <v>3751.1976047904209</v>
          </cell>
          <cell r="AY309">
            <v>0</v>
          </cell>
          <cell r="AZ309">
            <v>0</v>
          </cell>
          <cell r="BA309">
            <v>22.065868263473057</v>
          </cell>
          <cell r="BB309">
            <v>9267.6646706586835</v>
          </cell>
          <cell r="BC309">
            <v>63.188622754491035</v>
          </cell>
          <cell r="BD309">
            <v>29066.766467065878</v>
          </cell>
          <cell r="BE309">
            <v>40.119760479041858</v>
          </cell>
          <cell r="BF309">
            <v>19658.68263473051</v>
          </cell>
          <cell r="BG309">
            <v>186.55688622754485</v>
          </cell>
          <cell r="BH309">
            <v>119396.4071856287</v>
          </cell>
          <cell r="BI309">
            <v>181140.71856287419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181140.71856287419</v>
          </cell>
          <cell r="BZ309">
            <v>433430.71856287419</v>
          </cell>
          <cell r="CA309">
            <v>0</v>
          </cell>
          <cell r="CB309">
            <v>433430.71856287419</v>
          </cell>
          <cell r="CC309">
            <v>127.56965944272446</v>
          </cell>
          <cell r="CD309">
            <v>144153.71517027865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144153.71517027865</v>
          </cell>
          <cell r="CR309">
            <v>23.028742514970101</v>
          </cell>
          <cell r="CS309">
            <v>21301.586826347342</v>
          </cell>
          <cell r="CT309">
            <v>0</v>
          </cell>
          <cell r="CU309">
            <v>0</v>
          </cell>
          <cell r="CV309">
            <v>21301.586826347342</v>
          </cell>
          <cell r="CW309">
            <v>3.3059210526315792</v>
          </cell>
          <cell r="CX309">
            <v>1867.8453947368423</v>
          </cell>
          <cell r="CY309">
            <v>0</v>
          </cell>
          <cell r="CZ309">
            <v>0</v>
          </cell>
          <cell r="DA309">
            <v>1867.8453947368423</v>
          </cell>
          <cell r="DB309">
            <v>1658717.3659542371</v>
          </cell>
          <cell r="DC309">
            <v>0</v>
          </cell>
          <cell r="DD309">
            <v>1658717.3659542371</v>
          </cell>
          <cell r="DE309">
            <v>128617</v>
          </cell>
          <cell r="DF309">
            <v>0</v>
          </cell>
          <cell r="DG309">
            <v>128617</v>
          </cell>
          <cell r="DH309">
            <v>47.857142857142854</v>
          </cell>
          <cell r="DI309">
            <v>0</v>
          </cell>
          <cell r="DJ309">
            <v>0.26200000000000001</v>
          </cell>
          <cell r="DK309">
            <v>0</v>
          </cell>
          <cell r="DL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1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6754.1</v>
          </cell>
          <cell r="EB309">
            <v>6754.1</v>
          </cell>
          <cell r="EC309">
            <v>0</v>
          </cell>
          <cell r="ED309">
            <v>0</v>
          </cell>
          <cell r="EE309">
            <v>6754.1</v>
          </cell>
          <cell r="EF309">
            <v>6754.1</v>
          </cell>
          <cell r="EG309">
            <v>0</v>
          </cell>
          <cell r="EI309">
            <v>0</v>
          </cell>
          <cell r="EJ309">
            <v>0</v>
          </cell>
          <cell r="EK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135371.1</v>
          </cell>
          <cell r="EQ309">
            <v>0</v>
          </cell>
          <cell r="ER309">
            <v>135371.1</v>
          </cell>
          <cell r="ES309">
            <v>1794088.4659542372</v>
          </cell>
          <cell r="ET309">
            <v>0</v>
          </cell>
          <cell r="EU309">
            <v>1794088.4659542372</v>
          </cell>
          <cell r="EV309">
            <v>1787334.3659542371</v>
          </cell>
          <cell r="EW309">
            <v>5335.3264655350358</v>
          </cell>
          <cell r="EX309">
            <v>4265</v>
          </cell>
          <cell r="EY309">
            <v>0</v>
          </cell>
          <cell r="EZ309">
            <v>1428775</v>
          </cell>
          <cell r="FA309">
            <v>0</v>
          </cell>
          <cell r="FB309">
            <v>1794088.4659542372</v>
          </cell>
          <cell r="FC309">
            <v>1669979.8094542252</v>
          </cell>
          <cell r="FD309">
            <v>0</v>
          </cell>
          <cell r="FE309">
            <v>1794088.4659542372</v>
          </cell>
        </row>
        <row r="310">
          <cell r="A310">
            <v>2999</v>
          </cell>
          <cell r="B310">
            <v>8812999</v>
          </cell>
          <cell r="E310" t="str">
            <v>Rayleigh Primary School</v>
          </cell>
          <cell r="F310" t="str">
            <v>P</v>
          </cell>
          <cell r="G310" t="str">
            <v/>
          </cell>
          <cell r="H310" t="str">
            <v/>
          </cell>
          <cell r="I310" t="str">
            <v>Y</v>
          </cell>
          <cell r="K310">
            <v>2999</v>
          </cell>
          <cell r="L310">
            <v>139543</v>
          </cell>
          <cell r="O310">
            <v>7</v>
          </cell>
          <cell r="P310">
            <v>0</v>
          </cell>
          <cell r="Q310">
            <v>0</v>
          </cell>
          <cell r="S310">
            <v>52</v>
          </cell>
          <cell r="T310">
            <v>357</v>
          </cell>
          <cell r="V310">
            <v>409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409</v>
          </cell>
          <cell r="AF310">
            <v>1291662.8999999999</v>
          </cell>
          <cell r="AG310">
            <v>0</v>
          </cell>
          <cell r="AH310">
            <v>0</v>
          </cell>
          <cell r="AI310">
            <v>0</v>
          </cell>
          <cell r="AJ310">
            <v>1291662.8999999999</v>
          </cell>
          <cell r="AK310">
            <v>67.999999999999801</v>
          </cell>
          <cell r="AL310">
            <v>31959.999999999905</v>
          </cell>
          <cell r="AM310">
            <v>0</v>
          </cell>
          <cell r="AN310">
            <v>0</v>
          </cell>
          <cell r="AO310">
            <v>31959.999999999905</v>
          </cell>
          <cell r="AP310">
            <v>73.999999999999915</v>
          </cell>
          <cell r="AQ310">
            <v>43659.999999999949</v>
          </cell>
          <cell r="AR310">
            <v>0</v>
          </cell>
          <cell r="AS310">
            <v>0</v>
          </cell>
          <cell r="AT310">
            <v>43659.999999999949</v>
          </cell>
          <cell r="AU310">
            <v>394.9312039312041</v>
          </cell>
          <cell r="AV310">
            <v>0</v>
          </cell>
          <cell r="AW310">
            <v>1.0049140049140062</v>
          </cell>
          <cell r="AX310">
            <v>221.08108108108135</v>
          </cell>
          <cell r="AY310">
            <v>7.0343980343980341</v>
          </cell>
          <cell r="AZ310">
            <v>1899.2874692874693</v>
          </cell>
          <cell r="BA310">
            <v>4.0196560196560203</v>
          </cell>
          <cell r="BB310">
            <v>1688.2555282555286</v>
          </cell>
          <cell r="BC310">
            <v>0</v>
          </cell>
          <cell r="BD310">
            <v>0</v>
          </cell>
          <cell r="BE310">
            <v>2.0098280098280084</v>
          </cell>
          <cell r="BF310">
            <v>984.81572481572414</v>
          </cell>
          <cell r="BG310">
            <v>0</v>
          </cell>
          <cell r="BH310">
            <v>0</v>
          </cell>
          <cell r="BI310">
            <v>4793.4398034398037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4793.4398034398037</v>
          </cell>
          <cell r="BZ310">
            <v>80413.439803439658</v>
          </cell>
          <cell r="CA310">
            <v>0</v>
          </cell>
          <cell r="CB310">
            <v>80413.439803439658</v>
          </cell>
          <cell r="CC310">
            <v>55.361878453038671</v>
          </cell>
          <cell r="CD310">
            <v>62558.922651933695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62558.922651933695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3.4369747899159639</v>
          </cell>
          <cell r="CX310">
            <v>1941.8907563025195</v>
          </cell>
          <cell r="CY310">
            <v>0</v>
          </cell>
          <cell r="CZ310">
            <v>0</v>
          </cell>
          <cell r="DA310">
            <v>1941.8907563025195</v>
          </cell>
          <cell r="DB310">
            <v>1436577.153211676</v>
          </cell>
          <cell r="DC310">
            <v>0</v>
          </cell>
          <cell r="DD310">
            <v>1436577.153211676</v>
          </cell>
          <cell r="DE310">
            <v>128617</v>
          </cell>
          <cell r="DF310">
            <v>0</v>
          </cell>
          <cell r="DG310">
            <v>128617</v>
          </cell>
          <cell r="DH310">
            <v>58.428571428571431</v>
          </cell>
          <cell r="DI310">
            <v>0</v>
          </cell>
          <cell r="DJ310">
            <v>0.89</v>
          </cell>
          <cell r="DK310">
            <v>0</v>
          </cell>
          <cell r="DL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1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7592.2</v>
          </cell>
          <cell r="EB310">
            <v>7592.2</v>
          </cell>
          <cell r="EC310">
            <v>0</v>
          </cell>
          <cell r="ED310">
            <v>0</v>
          </cell>
          <cell r="EE310">
            <v>7592.2</v>
          </cell>
          <cell r="EF310">
            <v>7592.2</v>
          </cell>
          <cell r="EG310">
            <v>0</v>
          </cell>
          <cell r="EI310">
            <v>0</v>
          </cell>
          <cell r="EJ310">
            <v>0</v>
          </cell>
          <cell r="EK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136209.20000000001</v>
          </cell>
          <cell r="EQ310">
            <v>0</v>
          </cell>
          <cell r="ER310">
            <v>136209.20000000001</v>
          </cell>
          <cell r="ES310">
            <v>1572786.353211676</v>
          </cell>
          <cell r="ET310">
            <v>0</v>
          </cell>
          <cell r="EU310">
            <v>1572786.353211676</v>
          </cell>
          <cell r="EV310">
            <v>1565194.153211676</v>
          </cell>
          <cell r="EW310">
            <v>3826.8805701996971</v>
          </cell>
          <cell r="EX310">
            <v>4265</v>
          </cell>
          <cell r="EY310">
            <v>438.1194298003029</v>
          </cell>
          <cell r="EZ310">
            <v>1744385</v>
          </cell>
          <cell r="FA310">
            <v>179190.84678832395</v>
          </cell>
          <cell r="FB310">
            <v>1751977.2</v>
          </cell>
          <cell r="FC310">
            <v>1733170.6491350711</v>
          </cell>
          <cell r="FD310">
            <v>0</v>
          </cell>
          <cell r="FE310">
            <v>1751977.2</v>
          </cell>
        </row>
        <row r="311">
          <cell r="A311">
            <v>2168</v>
          </cell>
          <cell r="B311">
            <v>8812168</v>
          </cell>
          <cell r="E311" t="str">
            <v>Rayne Primary and Nursery School</v>
          </cell>
          <cell r="F311" t="str">
            <v>P</v>
          </cell>
          <cell r="G311" t="str">
            <v/>
          </cell>
          <cell r="H311" t="str">
            <v/>
          </cell>
          <cell r="I311" t="str">
            <v>Y</v>
          </cell>
          <cell r="K311">
            <v>2168</v>
          </cell>
          <cell r="L311">
            <v>145407</v>
          </cell>
          <cell r="O311">
            <v>7</v>
          </cell>
          <cell r="P311">
            <v>0</v>
          </cell>
          <cell r="Q311">
            <v>0</v>
          </cell>
          <cell r="S311">
            <v>25</v>
          </cell>
          <cell r="T311">
            <v>172</v>
          </cell>
          <cell r="V311">
            <v>197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197</v>
          </cell>
          <cell r="AF311">
            <v>622145.69999999995</v>
          </cell>
          <cell r="AG311">
            <v>0</v>
          </cell>
          <cell r="AH311">
            <v>0</v>
          </cell>
          <cell r="AI311">
            <v>0</v>
          </cell>
          <cell r="AJ311">
            <v>622145.69999999995</v>
          </cell>
          <cell r="AK311">
            <v>21.000000000000078</v>
          </cell>
          <cell r="AL311">
            <v>9870.0000000000364</v>
          </cell>
          <cell r="AM311">
            <v>0</v>
          </cell>
          <cell r="AN311">
            <v>0</v>
          </cell>
          <cell r="AO311">
            <v>9870.0000000000364</v>
          </cell>
          <cell r="AP311">
            <v>21.99999999999994</v>
          </cell>
          <cell r="AQ311">
            <v>12979.999999999964</v>
          </cell>
          <cell r="AR311">
            <v>0</v>
          </cell>
          <cell r="AS311">
            <v>0</v>
          </cell>
          <cell r="AT311">
            <v>12979.999999999964</v>
          </cell>
          <cell r="AU311">
            <v>185.00000000000009</v>
          </cell>
          <cell r="AV311">
            <v>0</v>
          </cell>
          <cell r="AW311">
            <v>0</v>
          </cell>
          <cell r="AX311">
            <v>0</v>
          </cell>
          <cell r="AY311">
            <v>1.0000000000000009</v>
          </cell>
          <cell r="AZ311">
            <v>270.00000000000023</v>
          </cell>
          <cell r="BA311">
            <v>11.000000000000009</v>
          </cell>
          <cell r="BB311">
            <v>4620.0000000000036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4890.0000000000036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4890.0000000000036</v>
          </cell>
          <cell r="BZ311">
            <v>27740.000000000004</v>
          </cell>
          <cell r="CA311">
            <v>0</v>
          </cell>
          <cell r="CB311">
            <v>27740.000000000004</v>
          </cell>
          <cell r="CC311">
            <v>36.036585365853661</v>
          </cell>
          <cell r="CD311">
            <v>40721.341463414639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40721.341463414639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3.4360465116279109</v>
          </cell>
          <cell r="CX311">
            <v>1941.3662790697697</v>
          </cell>
          <cell r="CY311">
            <v>0</v>
          </cell>
          <cell r="CZ311">
            <v>0</v>
          </cell>
          <cell r="DA311">
            <v>1941.3662790697697</v>
          </cell>
          <cell r="DB311">
            <v>692548.40774248436</v>
          </cell>
          <cell r="DC311">
            <v>0</v>
          </cell>
          <cell r="DD311">
            <v>692548.40774248436</v>
          </cell>
          <cell r="DE311">
            <v>128617</v>
          </cell>
          <cell r="DF311">
            <v>0</v>
          </cell>
          <cell r="DG311">
            <v>128617</v>
          </cell>
          <cell r="DH311">
            <v>28.142857142857142</v>
          </cell>
          <cell r="DI311">
            <v>0</v>
          </cell>
          <cell r="DJ311">
            <v>1.655</v>
          </cell>
          <cell r="DK311">
            <v>0</v>
          </cell>
          <cell r="DL311">
            <v>0.13749999999999984</v>
          </cell>
          <cell r="DO311">
            <v>0</v>
          </cell>
          <cell r="DP311">
            <v>0</v>
          </cell>
          <cell r="DQ311">
            <v>0</v>
          </cell>
          <cell r="DR311">
            <v>1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6063.9</v>
          </cell>
          <cell r="EB311">
            <v>6063.9</v>
          </cell>
          <cell r="EC311">
            <v>0</v>
          </cell>
          <cell r="ED311">
            <v>0</v>
          </cell>
          <cell r="EE311">
            <v>6063.9</v>
          </cell>
          <cell r="EF311">
            <v>6063.8999999999987</v>
          </cell>
          <cell r="EG311">
            <v>0</v>
          </cell>
          <cell r="EI311">
            <v>0</v>
          </cell>
          <cell r="EJ311">
            <v>0</v>
          </cell>
          <cell r="EK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134680.9</v>
          </cell>
          <cell r="EQ311">
            <v>0</v>
          </cell>
          <cell r="ER311">
            <v>134680.9</v>
          </cell>
          <cell r="ES311">
            <v>827229.30774248438</v>
          </cell>
          <cell r="ET311">
            <v>0</v>
          </cell>
          <cell r="EU311">
            <v>827229.30774248438</v>
          </cell>
          <cell r="EV311">
            <v>821165.40774248436</v>
          </cell>
          <cell r="EW311">
            <v>4168.3523235659104</v>
          </cell>
          <cell r="EX311">
            <v>4265</v>
          </cell>
          <cell r="EY311">
            <v>96.64767643408959</v>
          </cell>
          <cell r="EZ311">
            <v>840205</v>
          </cell>
          <cell r="FA311">
            <v>19039.592257515644</v>
          </cell>
          <cell r="FB311">
            <v>846268.9</v>
          </cell>
          <cell r="FC311">
            <v>847035.40929864254</v>
          </cell>
          <cell r="FD311">
            <v>766.5092986425152</v>
          </cell>
          <cell r="FE311">
            <v>847035.40929864254</v>
          </cell>
        </row>
        <row r="312">
          <cell r="A312">
            <v>2460</v>
          </cell>
          <cell r="B312">
            <v>8812460</v>
          </cell>
          <cell r="C312">
            <v>3750</v>
          </cell>
          <cell r="D312" t="str">
            <v>RB053750</v>
          </cell>
          <cell r="E312" t="str">
            <v>Rettendon Primary School</v>
          </cell>
          <cell r="F312" t="str">
            <v>P</v>
          </cell>
          <cell r="G312" t="str">
            <v>Y</v>
          </cell>
          <cell r="H312">
            <v>10020410</v>
          </cell>
          <cell r="I312" t="str">
            <v/>
          </cell>
          <cell r="K312">
            <v>2460</v>
          </cell>
          <cell r="L312">
            <v>114856</v>
          </cell>
          <cell r="O312">
            <v>7</v>
          </cell>
          <cell r="P312">
            <v>0</v>
          </cell>
          <cell r="Q312">
            <v>0</v>
          </cell>
          <cell r="S312">
            <v>20</v>
          </cell>
          <cell r="T312">
            <v>122</v>
          </cell>
          <cell r="V312">
            <v>142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142</v>
          </cell>
          <cell r="AF312">
            <v>448450.2</v>
          </cell>
          <cell r="AG312">
            <v>0</v>
          </cell>
          <cell r="AH312">
            <v>0</v>
          </cell>
          <cell r="AI312">
            <v>0</v>
          </cell>
          <cell r="AJ312">
            <v>448450.2</v>
          </cell>
          <cell r="AK312">
            <v>8.9999999999999947</v>
          </cell>
          <cell r="AL312">
            <v>4229.9999999999973</v>
          </cell>
          <cell r="AM312">
            <v>0</v>
          </cell>
          <cell r="AN312">
            <v>0</v>
          </cell>
          <cell r="AO312">
            <v>4229.9999999999973</v>
          </cell>
          <cell r="AP312">
            <v>11.999999999999996</v>
          </cell>
          <cell r="AQ312">
            <v>7079.9999999999982</v>
          </cell>
          <cell r="AR312">
            <v>0</v>
          </cell>
          <cell r="AS312">
            <v>0</v>
          </cell>
          <cell r="AT312">
            <v>7079.9999999999982</v>
          </cell>
          <cell r="AU312">
            <v>140.00000000000009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1.9999999999999971</v>
          </cell>
          <cell r="BH312">
            <v>1279.9999999999982</v>
          </cell>
          <cell r="BI312">
            <v>1279.9999999999982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1279.9999999999982</v>
          </cell>
          <cell r="BZ312">
            <v>12589.999999999995</v>
          </cell>
          <cell r="CA312">
            <v>0</v>
          </cell>
          <cell r="CB312">
            <v>12589.999999999995</v>
          </cell>
          <cell r="CC312">
            <v>42.957983193277308</v>
          </cell>
          <cell r="CD312">
            <v>48542.521008403361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48542.521008403361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509582.72100840334</v>
          </cell>
          <cell r="DC312">
            <v>0</v>
          </cell>
          <cell r="DD312">
            <v>509582.72100840334</v>
          </cell>
          <cell r="DE312">
            <v>128617</v>
          </cell>
          <cell r="DF312">
            <v>0</v>
          </cell>
          <cell r="DG312">
            <v>128617</v>
          </cell>
          <cell r="DH312">
            <v>20.285714285714285</v>
          </cell>
          <cell r="DI312">
            <v>0.10413885180240312</v>
          </cell>
          <cell r="DJ312">
            <v>2.363</v>
          </cell>
          <cell r="DK312">
            <v>0</v>
          </cell>
          <cell r="DL312">
            <v>1</v>
          </cell>
          <cell r="DO312">
            <v>5727.6368491321718</v>
          </cell>
          <cell r="DP312">
            <v>0</v>
          </cell>
          <cell r="DQ312">
            <v>5727.6368491321718</v>
          </cell>
          <cell r="DR312">
            <v>1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15957.5</v>
          </cell>
          <cell r="EB312">
            <v>15957.5</v>
          </cell>
          <cell r="EC312">
            <v>260</v>
          </cell>
          <cell r="ED312">
            <v>0</v>
          </cell>
          <cell r="EE312">
            <v>16217.5</v>
          </cell>
          <cell r="EF312">
            <v>16217.5</v>
          </cell>
          <cell r="EG312">
            <v>0</v>
          </cell>
          <cell r="EI312">
            <v>0</v>
          </cell>
          <cell r="EJ312">
            <v>0</v>
          </cell>
          <cell r="EK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150562.13684913216</v>
          </cell>
          <cell r="EQ312">
            <v>0</v>
          </cell>
          <cell r="ER312">
            <v>150562.13684913216</v>
          </cell>
          <cell r="ES312">
            <v>660144.85785753548</v>
          </cell>
          <cell r="ET312">
            <v>0</v>
          </cell>
          <cell r="EU312">
            <v>660144.85785753548</v>
          </cell>
          <cell r="EV312">
            <v>643927.35785753548</v>
          </cell>
          <cell r="EW312">
            <v>4534.6997032220806</v>
          </cell>
          <cell r="EX312">
            <v>4265</v>
          </cell>
          <cell r="EY312">
            <v>0</v>
          </cell>
          <cell r="EZ312">
            <v>605630</v>
          </cell>
          <cell r="FA312">
            <v>0</v>
          </cell>
          <cell r="FB312">
            <v>660144.85785753548</v>
          </cell>
          <cell r="FC312">
            <v>651372.73078285577</v>
          </cell>
          <cell r="FD312">
            <v>0</v>
          </cell>
          <cell r="FE312">
            <v>660144.85785753548</v>
          </cell>
        </row>
        <row r="313">
          <cell r="A313">
            <v>2083</v>
          </cell>
          <cell r="B313">
            <v>8812083</v>
          </cell>
          <cell r="E313" t="str">
            <v>Richard De Clare Community Academy</v>
          </cell>
          <cell r="F313" t="str">
            <v>P</v>
          </cell>
          <cell r="G313" t="str">
            <v/>
          </cell>
          <cell r="H313" t="str">
            <v/>
          </cell>
          <cell r="I313" t="str">
            <v>Y</v>
          </cell>
          <cell r="K313">
            <v>2083</v>
          </cell>
          <cell r="L313">
            <v>143204</v>
          </cell>
          <cell r="O313">
            <v>7</v>
          </cell>
          <cell r="P313">
            <v>0</v>
          </cell>
          <cell r="Q313">
            <v>0</v>
          </cell>
          <cell r="S313">
            <v>44</v>
          </cell>
          <cell r="T313">
            <v>286</v>
          </cell>
          <cell r="V313">
            <v>330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330</v>
          </cell>
          <cell r="AF313">
            <v>1042173</v>
          </cell>
          <cell r="AG313">
            <v>0</v>
          </cell>
          <cell r="AH313">
            <v>0</v>
          </cell>
          <cell r="AI313">
            <v>0</v>
          </cell>
          <cell r="AJ313">
            <v>1042173</v>
          </cell>
          <cell r="AK313">
            <v>100.99999999999997</v>
          </cell>
          <cell r="AL313">
            <v>47469.999999999985</v>
          </cell>
          <cell r="AM313">
            <v>0</v>
          </cell>
          <cell r="AN313">
            <v>0</v>
          </cell>
          <cell r="AO313">
            <v>47469.999999999985</v>
          </cell>
          <cell r="AP313">
            <v>110.99999999999987</v>
          </cell>
          <cell r="AQ313">
            <v>65489.999999999927</v>
          </cell>
          <cell r="AR313">
            <v>0</v>
          </cell>
          <cell r="AS313">
            <v>0</v>
          </cell>
          <cell r="AT313">
            <v>65489.999999999927</v>
          </cell>
          <cell r="AU313">
            <v>239.99999999999989</v>
          </cell>
          <cell r="AV313">
            <v>0</v>
          </cell>
          <cell r="AW313">
            <v>5.000000000000016</v>
          </cell>
          <cell r="AX313">
            <v>1100.0000000000034</v>
          </cell>
          <cell r="AY313">
            <v>0</v>
          </cell>
          <cell r="AZ313">
            <v>0</v>
          </cell>
          <cell r="BA313">
            <v>85.000000000000142</v>
          </cell>
          <cell r="BB313">
            <v>35700.000000000058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36800.000000000058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36800.000000000058</v>
          </cell>
          <cell r="BZ313">
            <v>149759.99999999997</v>
          </cell>
          <cell r="CA313">
            <v>0</v>
          </cell>
          <cell r="CB313">
            <v>149759.99999999997</v>
          </cell>
          <cell r="CC313">
            <v>100.33783783783784</v>
          </cell>
          <cell r="CD313">
            <v>113381.75675675676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113381.75675675676</v>
          </cell>
          <cell r="CR313">
            <v>12.200000000000006</v>
          </cell>
          <cell r="CS313">
            <v>11285.000000000005</v>
          </cell>
          <cell r="CT313">
            <v>0</v>
          </cell>
          <cell r="CU313">
            <v>0</v>
          </cell>
          <cell r="CV313">
            <v>11285.000000000005</v>
          </cell>
          <cell r="CW313">
            <v>11.538461538461551</v>
          </cell>
          <cell r="CX313">
            <v>6519.2307692307759</v>
          </cell>
          <cell r="CY313">
            <v>0</v>
          </cell>
          <cell r="CZ313">
            <v>0</v>
          </cell>
          <cell r="DA313">
            <v>6519.2307692307759</v>
          </cell>
          <cell r="DB313">
            <v>1323118.9875259874</v>
          </cell>
          <cell r="DC313">
            <v>0</v>
          </cell>
          <cell r="DD313">
            <v>1323118.9875259874</v>
          </cell>
          <cell r="DE313">
            <v>128617</v>
          </cell>
          <cell r="DF313">
            <v>0</v>
          </cell>
          <cell r="DG313">
            <v>128617</v>
          </cell>
          <cell r="DH313">
            <v>47.142857142857146</v>
          </cell>
          <cell r="DI313">
            <v>0</v>
          </cell>
          <cell r="DJ313">
            <v>0.92800000000000005</v>
          </cell>
          <cell r="DK313">
            <v>0</v>
          </cell>
          <cell r="DL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1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5866.7</v>
          </cell>
          <cell r="EB313">
            <v>5866.7</v>
          </cell>
          <cell r="EC313">
            <v>0</v>
          </cell>
          <cell r="ED313">
            <v>0</v>
          </cell>
          <cell r="EE313">
            <v>5866.7</v>
          </cell>
          <cell r="EF313">
            <v>5866.7</v>
          </cell>
          <cell r="EG313">
            <v>0</v>
          </cell>
          <cell r="EI313">
            <v>0</v>
          </cell>
          <cell r="EJ313">
            <v>0</v>
          </cell>
          <cell r="EK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134483.70000000001</v>
          </cell>
          <cell r="EQ313">
            <v>0</v>
          </cell>
          <cell r="ER313">
            <v>134483.70000000001</v>
          </cell>
          <cell r="ES313">
            <v>1457602.6875259874</v>
          </cell>
          <cell r="ET313">
            <v>0</v>
          </cell>
          <cell r="EU313">
            <v>1457602.6875259874</v>
          </cell>
          <cell r="EV313">
            <v>1451735.9875259874</v>
          </cell>
          <cell r="EW313">
            <v>4399.1999621999621</v>
          </cell>
          <cell r="EX313">
            <v>4265</v>
          </cell>
          <cell r="EY313">
            <v>0</v>
          </cell>
          <cell r="EZ313">
            <v>1407450</v>
          </cell>
          <cell r="FA313">
            <v>0</v>
          </cell>
          <cell r="FB313">
            <v>1457602.6875259874</v>
          </cell>
          <cell r="FC313">
            <v>1388309.1843167699</v>
          </cell>
          <cell r="FD313">
            <v>0</v>
          </cell>
          <cell r="FE313">
            <v>1457602.6875259874</v>
          </cell>
        </row>
        <row r="314">
          <cell r="A314">
            <v>3247</v>
          </cell>
          <cell r="B314">
            <v>8813247</v>
          </cell>
          <cell r="C314">
            <v>3758</v>
          </cell>
          <cell r="D314" t="str">
            <v>RB053758</v>
          </cell>
          <cell r="E314" t="str">
            <v>Rickling Church of England Voluntary Aided Primary School</v>
          </cell>
          <cell r="F314" t="str">
            <v>P</v>
          </cell>
          <cell r="G314" t="str">
            <v>Y</v>
          </cell>
          <cell r="H314">
            <v>10041413</v>
          </cell>
          <cell r="I314" t="str">
            <v/>
          </cell>
          <cell r="K314">
            <v>3247</v>
          </cell>
          <cell r="L314">
            <v>115130</v>
          </cell>
          <cell r="O314">
            <v>7</v>
          </cell>
          <cell r="P314">
            <v>0</v>
          </cell>
          <cell r="Q314">
            <v>0</v>
          </cell>
          <cell r="S314">
            <v>14</v>
          </cell>
          <cell r="T314">
            <v>92</v>
          </cell>
          <cell r="V314">
            <v>106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106</v>
          </cell>
          <cell r="AF314">
            <v>334758.59999999998</v>
          </cell>
          <cell r="AG314">
            <v>0</v>
          </cell>
          <cell r="AH314">
            <v>0</v>
          </cell>
          <cell r="AI314">
            <v>0</v>
          </cell>
          <cell r="AJ314">
            <v>334758.59999999998</v>
          </cell>
          <cell r="AK314">
            <v>0.99999999999999956</v>
          </cell>
          <cell r="AL314">
            <v>469.99999999999977</v>
          </cell>
          <cell r="AM314">
            <v>0</v>
          </cell>
          <cell r="AN314">
            <v>0</v>
          </cell>
          <cell r="AO314">
            <v>469.99999999999977</v>
          </cell>
          <cell r="AP314">
            <v>2.0000000000000013</v>
          </cell>
          <cell r="AQ314">
            <v>1180.0000000000007</v>
          </cell>
          <cell r="AR314">
            <v>0</v>
          </cell>
          <cell r="AS314">
            <v>0</v>
          </cell>
          <cell r="AT314">
            <v>1180.0000000000007</v>
          </cell>
          <cell r="AU314">
            <v>106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1650.0000000000005</v>
          </cell>
          <cell r="CA314">
            <v>0</v>
          </cell>
          <cell r="CB314">
            <v>1650.0000000000005</v>
          </cell>
          <cell r="CC314">
            <v>15.839080459770116</v>
          </cell>
          <cell r="CD314">
            <v>17898.160919540231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17898.160919540231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1.1521739130434778</v>
          </cell>
          <cell r="CX314">
            <v>650.97826086956502</v>
          </cell>
          <cell r="CY314">
            <v>0</v>
          </cell>
          <cell r="CZ314">
            <v>0</v>
          </cell>
          <cell r="DA314">
            <v>650.97826086956502</v>
          </cell>
          <cell r="DB314">
            <v>354957.73918040976</v>
          </cell>
          <cell r="DC314">
            <v>0</v>
          </cell>
          <cell r="DD314">
            <v>354957.73918040976</v>
          </cell>
          <cell r="DE314">
            <v>128617</v>
          </cell>
          <cell r="DF314">
            <v>0</v>
          </cell>
          <cell r="DG314">
            <v>128617</v>
          </cell>
          <cell r="DH314">
            <v>15.142857142857142</v>
          </cell>
          <cell r="DI314">
            <v>0.58477970627503328</v>
          </cell>
          <cell r="DJ314">
            <v>2.67</v>
          </cell>
          <cell r="DK314">
            <v>0</v>
          </cell>
          <cell r="DL314">
            <v>1</v>
          </cell>
          <cell r="DO314">
            <v>32162.883845126831</v>
          </cell>
          <cell r="DP314">
            <v>0</v>
          </cell>
          <cell r="DQ314">
            <v>32162.883845126831</v>
          </cell>
          <cell r="DR314">
            <v>1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16966</v>
          </cell>
          <cell r="EB314">
            <v>17238</v>
          </cell>
          <cell r="EC314">
            <v>-13484.4</v>
          </cell>
          <cell r="ED314">
            <v>0</v>
          </cell>
          <cell r="EE314">
            <v>3753.6000000000004</v>
          </cell>
          <cell r="EF314">
            <v>3753.6000000000004</v>
          </cell>
          <cell r="EG314">
            <v>0</v>
          </cell>
          <cell r="EI314">
            <v>0</v>
          </cell>
          <cell r="EJ314">
            <v>0</v>
          </cell>
          <cell r="EK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164533.48384512684</v>
          </cell>
          <cell r="EQ314">
            <v>0</v>
          </cell>
          <cell r="ER314">
            <v>164533.48384512684</v>
          </cell>
          <cell r="ES314">
            <v>519491.22302553663</v>
          </cell>
          <cell r="ET314">
            <v>0</v>
          </cell>
          <cell r="EU314">
            <v>519491.22302553663</v>
          </cell>
          <cell r="EV314">
            <v>515737.6230255366</v>
          </cell>
          <cell r="EW314">
            <v>4865.4492738258168</v>
          </cell>
          <cell r="EX314">
            <v>4265</v>
          </cell>
          <cell r="EY314">
            <v>0</v>
          </cell>
          <cell r="EZ314">
            <v>452090</v>
          </cell>
          <cell r="FA314">
            <v>0</v>
          </cell>
          <cell r="FB314">
            <v>519491.22302553663</v>
          </cell>
          <cell r="FC314">
            <v>507627.65169571748</v>
          </cell>
          <cell r="FD314">
            <v>0</v>
          </cell>
          <cell r="FE314">
            <v>519491.22302553663</v>
          </cell>
        </row>
        <row r="315">
          <cell r="A315">
            <v>2161</v>
          </cell>
          <cell r="B315">
            <v>8812161</v>
          </cell>
          <cell r="E315" t="str">
            <v>Ridgewell Church of England Primary School</v>
          </cell>
          <cell r="F315" t="str">
            <v>P</v>
          </cell>
          <cell r="G315" t="str">
            <v/>
          </cell>
          <cell r="H315" t="str">
            <v/>
          </cell>
          <cell r="I315" t="str">
            <v>Y</v>
          </cell>
          <cell r="K315">
            <v>2161</v>
          </cell>
          <cell r="L315">
            <v>144645</v>
          </cell>
          <cell r="O315">
            <v>7</v>
          </cell>
          <cell r="P315">
            <v>0</v>
          </cell>
          <cell r="Q315">
            <v>0</v>
          </cell>
          <cell r="S315">
            <v>6</v>
          </cell>
          <cell r="T315">
            <v>56</v>
          </cell>
          <cell r="V315">
            <v>62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62</v>
          </cell>
          <cell r="AF315">
            <v>195802.19999999998</v>
          </cell>
          <cell r="AG315">
            <v>0</v>
          </cell>
          <cell r="AH315">
            <v>0</v>
          </cell>
          <cell r="AI315">
            <v>0</v>
          </cell>
          <cell r="AJ315">
            <v>195802.19999999998</v>
          </cell>
          <cell r="AK315">
            <v>11.999999999999988</v>
          </cell>
          <cell r="AL315">
            <v>5639.9999999999945</v>
          </cell>
          <cell r="AM315">
            <v>0</v>
          </cell>
          <cell r="AN315">
            <v>0</v>
          </cell>
          <cell r="AO315">
            <v>5639.9999999999945</v>
          </cell>
          <cell r="AP315">
            <v>13.000000000000018</v>
          </cell>
          <cell r="AQ315">
            <v>7670.0000000000109</v>
          </cell>
          <cell r="AR315">
            <v>0</v>
          </cell>
          <cell r="AS315">
            <v>0</v>
          </cell>
          <cell r="AT315">
            <v>7670.0000000000109</v>
          </cell>
          <cell r="AU315">
            <v>61.000000000000036</v>
          </cell>
          <cell r="AV315">
            <v>0</v>
          </cell>
          <cell r="AW315">
            <v>0.99999999999999889</v>
          </cell>
          <cell r="AX315">
            <v>219.99999999999974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219.99999999999974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219.99999999999974</v>
          </cell>
          <cell r="BZ315">
            <v>13530.000000000005</v>
          </cell>
          <cell r="CA315">
            <v>0</v>
          </cell>
          <cell r="CB315">
            <v>13530.000000000005</v>
          </cell>
          <cell r="CC315">
            <v>14.466666666666667</v>
          </cell>
          <cell r="CD315">
            <v>16347.333333333334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16347.333333333334</v>
          </cell>
          <cell r="CR315">
            <v>2.2800000000000002</v>
          </cell>
          <cell r="CS315">
            <v>2109.0000000000005</v>
          </cell>
          <cell r="CT315">
            <v>0</v>
          </cell>
          <cell r="CU315">
            <v>0</v>
          </cell>
          <cell r="CV315">
            <v>2109.0000000000005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227788.53333333333</v>
          </cell>
          <cell r="DC315">
            <v>0</v>
          </cell>
          <cell r="DD315">
            <v>227788.53333333333</v>
          </cell>
          <cell r="DE315">
            <v>128617</v>
          </cell>
          <cell r="DF315">
            <v>0</v>
          </cell>
          <cell r="DG315">
            <v>128617</v>
          </cell>
          <cell r="DH315">
            <v>8.8571428571428577</v>
          </cell>
          <cell r="DI315">
            <v>1</v>
          </cell>
          <cell r="DJ315">
            <v>2.6309999999999998</v>
          </cell>
          <cell r="DK315">
            <v>0</v>
          </cell>
          <cell r="DL315">
            <v>1</v>
          </cell>
          <cell r="DO315">
            <v>55000</v>
          </cell>
          <cell r="DP315">
            <v>0</v>
          </cell>
          <cell r="DQ315">
            <v>55000</v>
          </cell>
          <cell r="DR315">
            <v>1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1887.366</v>
          </cell>
          <cell r="EB315">
            <v>1887.366</v>
          </cell>
          <cell r="EC315">
            <v>0</v>
          </cell>
          <cell r="ED315">
            <v>0</v>
          </cell>
          <cell r="EE315">
            <v>1887.366</v>
          </cell>
          <cell r="EF315">
            <v>1887.366</v>
          </cell>
          <cell r="EG315">
            <v>0</v>
          </cell>
          <cell r="EI315">
            <v>0</v>
          </cell>
          <cell r="EJ315">
            <v>0</v>
          </cell>
          <cell r="EK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185504.36600000001</v>
          </cell>
          <cell r="EQ315">
            <v>0</v>
          </cell>
          <cell r="ER315">
            <v>185504.36600000001</v>
          </cell>
          <cell r="ES315">
            <v>413292.89933333336</v>
          </cell>
          <cell r="ET315">
            <v>0</v>
          </cell>
          <cell r="EU315">
            <v>413292.89933333336</v>
          </cell>
          <cell r="EV315">
            <v>411405.53333333333</v>
          </cell>
          <cell r="EW315">
            <v>6635.5731182795698</v>
          </cell>
          <cell r="EX315">
            <v>4265</v>
          </cell>
          <cell r="EY315">
            <v>0</v>
          </cell>
          <cell r="EZ315">
            <v>264430</v>
          </cell>
          <cell r="FA315">
            <v>0</v>
          </cell>
          <cell r="FB315">
            <v>413292.89933333336</v>
          </cell>
          <cell r="FC315">
            <v>376529.22095358488</v>
          </cell>
          <cell r="FD315">
            <v>0</v>
          </cell>
          <cell r="FE315">
            <v>413292.89933333336</v>
          </cell>
        </row>
        <row r="316">
          <cell r="A316">
            <v>3205</v>
          </cell>
          <cell r="B316">
            <v>8813205</v>
          </cell>
          <cell r="E316" t="str">
            <v>Rivenhall Church of England Primary School</v>
          </cell>
          <cell r="F316" t="str">
            <v>P</v>
          </cell>
          <cell r="G316" t="str">
            <v/>
          </cell>
          <cell r="H316" t="str">
            <v/>
          </cell>
          <cell r="I316" t="str">
            <v>Y</v>
          </cell>
          <cell r="K316">
            <v>3205</v>
          </cell>
          <cell r="L316">
            <v>146106</v>
          </cell>
          <cell r="O316">
            <v>7</v>
          </cell>
          <cell r="P316">
            <v>0</v>
          </cell>
          <cell r="Q316">
            <v>0</v>
          </cell>
          <cell r="S316">
            <v>17</v>
          </cell>
          <cell r="T316">
            <v>96</v>
          </cell>
          <cell r="V316">
            <v>113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113</v>
          </cell>
          <cell r="AF316">
            <v>356865.3</v>
          </cell>
          <cell r="AG316">
            <v>0</v>
          </cell>
          <cell r="AH316">
            <v>0</v>
          </cell>
          <cell r="AI316">
            <v>0</v>
          </cell>
          <cell r="AJ316">
            <v>356865.3</v>
          </cell>
          <cell r="AK316">
            <v>21.000000000000025</v>
          </cell>
          <cell r="AL316">
            <v>9870.0000000000109</v>
          </cell>
          <cell r="AM316">
            <v>0</v>
          </cell>
          <cell r="AN316">
            <v>0</v>
          </cell>
          <cell r="AO316">
            <v>9870.0000000000109</v>
          </cell>
          <cell r="AP316">
            <v>26.999999999999986</v>
          </cell>
          <cell r="AQ316">
            <v>15929.999999999991</v>
          </cell>
          <cell r="AR316">
            <v>0</v>
          </cell>
          <cell r="AS316">
            <v>0</v>
          </cell>
          <cell r="AT316">
            <v>15929.999999999991</v>
          </cell>
          <cell r="AU316">
            <v>96.000000000000028</v>
          </cell>
          <cell r="AV316">
            <v>0</v>
          </cell>
          <cell r="AW316">
            <v>7.0000000000000044</v>
          </cell>
          <cell r="AX316">
            <v>1540.0000000000009</v>
          </cell>
          <cell r="AY316">
            <v>3.0000000000000018</v>
          </cell>
          <cell r="AZ316">
            <v>810.00000000000045</v>
          </cell>
          <cell r="BA316">
            <v>0</v>
          </cell>
          <cell r="BB316">
            <v>0</v>
          </cell>
          <cell r="BC316">
            <v>7.0000000000000044</v>
          </cell>
          <cell r="BD316">
            <v>3220.0000000000018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5570.0000000000036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5570.0000000000036</v>
          </cell>
          <cell r="BZ316">
            <v>31370.000000000004</v>
          </cell>
          <cell r="CA316">
            <v>0</v>
          </cell>
          <cell r="CB316">
            <v>31370.000000000004</v>
          </cell>
          <cell r="CC316">
            <v>36.321428571428577</v>
          </cell>
          <cell r="CD316">
            <v>41043.21428571429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41043.21428571429</v>
          </cell>
          <cell r="CR316">
            <v>0.22000000000000508</v>
          </cell>
          <cell r="CS316">
            <v>203.50000000000469</v>
          </cell>
          <cell r="CT316">
            <v>0</v>
          </cell>
          <cell r="CU316">
            <v>0</v>
          </cell>
          <cell r="CV316">
            <v>203.50000000000469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429482.01428571425</v>
          </cell>
          <cell r="DC316">
            <v>0</v>
          </cell>
          <cell r="DD316">
            <v>429482.01428571425</v>
          </cell>
          <cell r="DE316">
            <v>128617</v>
          </cell>
          <cell r="DF316">
            <v>0</v>
          </cell>
          <cell r="DG316">
            <v>128617</v>
          </cell>
          <cell r="DH316">
            <v>16.142857142857142</v>
          </cell>
          <cell r="DI316">
            <v>0.49132176234979963</v>
          </cell>
          <cell r="DJ316">
            <v>1.423</v>
          </cell>
          <cell r="DK316">
            <v>0</v>
          </cell>
          <cell r="DL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1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11280</v>
          </cell>
          <cell r="EB316">
            <v>11280</v>
          </cell>
          <cell r="EC316">
            <v>0</v>
          </cell>
          <cell r="ED316">
            <v>0</v>
          </cell>
          <cell r="EE316">
            <v>11280</v>
          </cell>
          <cell r="EF316">
            <v>11280</v>
          </cell>
          <cell r="EG316">
            <v>0</v>
          </cell>
          <cell r="EI316">
            <v>0</v>
          </cell>
          <cell r="EJ316">
            <v>0</v>
          </cell>
          <cell r="EK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139897</v>
          </cell>
          <cell r="EQ316">
            <v>0</v>
          </cell>
          <cell r="ER316">
            <v>139897</v>
          </cell>
          <cell r="ES316">
            <v>569379.01428571425</v>
          </cell>
          <cell r="ET316">
            <v>0</v>
          </cell>
          <cell r="EU316">
            <v>569379.01428571425</v>
          </cell>
          <cell r="EV316">
            <v>558099.01428571425</v>
          </cell>
          <cell r="EW316">
            <v>4938.9293299620731</v>
          </cell>
          <cell r="EX316">
            <v>4265</v>
          </cell>
          <cell r="EY316">
            <v>0</v>
          </cell>
          <cell r="EZ316">
            <v>481945</v>
          </cell>
          <cell r="FA316">
            <v>0</v>
          </cell>
          <cell r="FB316">
            <v>569379.01428571425</v>
          </cell>
          <cell r="FC316">
            <v>565863.47558834217</v>
          </cell>
          <cell r="FD316">
            <v>0</v>
          </cell>
          <cell r="FE316">
            <v>569379.01428571425</v>
          </cell>
        </row>
        <row r="317">
          <cell r="A317">
            <v>3840</v>
          </cell>
          <cell r="B317">
            <v>8813840</v>
          </cell>
          <cell r="C317">
            <v>2975</v>
          </cell>
          <cell r="D317" t="str">
            <v>RB052975</v>
          </cell>
          <cell r="E317" t="str">
            <v>Riverside Primary School</v>
          </cell>
          <cell r="F317" t="str">
            <v>P</v>
          </cell>
          <cell r="G317" t="str">
            <v>Y</v>
          </cell>
          <cell r="H317">
            <v>10019376</v>
          </cell>
          <cell r="I317" t="str">
            <v/>
          </cell>
          <cell r="K317">
            <v>3840</v>
          </cell>
          <cell r="L317">
            <v>135903</v>
          </cell>
          <cell r="O317">
            <v>7</v>
          </cell>
          <cell r="P317">
            <v>0</v>
          </cell>
          <cell r="Q317">
            <v>0</v>
          </cell>
          <cell r="S317">
            <v>41</v>
          </cell>
          <cell r="T317">
            <v>286</v>
          </cell>
          <cell r="V317">
            <v>327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327</v>
          </cell>
          <cell r="AF317">
            <v>1032698.7</v>
          </cell>
          <cell r="AG317">
            <v>0</v>
          </cell>
          <cell r="AH317">
            <v>0</v>
          </cell>
          <cell r="AI317">
            <v>0</v>
          </cell>
          <cell r="AJ317">
            <v>1032698.7</v>
          </cell>
          <cell r="AK317">
            <v>42.999999999999929</v>
          </cell>
          <cell r="AL317">
            <v>20209.999999999967</v>
          </cell>
          <cell r="AM317">
            <v>0</v>
          </cell>
          <cell r="AN317">
            <v>0</v>
          </cell>
          <cell r="AO317">
            <v>20209.999999999967</v>
          </cell>
          <cell r="AP317">
            <v>52.000000000000078</v>
          </cell>
          <cell r="AQ317">
            <v>30680.000000000047</v>
          </cell>
          <cell r="AR317">
            <v>0</v>
          </cell>
          <cell r="AS317">
            <v>0</v>
          </cell>
          <cell r="AT317">
            <v>30680.000000000047</v>
          </cell>
          <cell r="AU317">
            <v>323.99079754601229</v>
          </cell>
          <cell r="AV317">
            <v>0</v>
          </cell>
          <cell r="AW317">
            <v>0</v>
          </cell>
          <cell r="AX317">
            <v>0</v>
          </cell>
          <cell r="AY317">
            <v>2.006134969325152</v>
          </cell>
          <cell r="AZ317">
            <v>541.65644171779104</v>
          </cell>
          <cell r="BA317">
            <v>0</v>
          </cell>
          <cell r="BB317">
            <v>0</v>
          </cell>
          <cell r="BC317">
            <v>1.0030674846625776</v>
          </cell>
          <cell r="BD317">
            <v>461.41104294478566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1003.0674846625767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1003.0674846625767</v>
          </cell>
          <cell r="BZ317">
            <v>51893.067484662592</v>
          </cell>
          <cell r="CA317">
            <v>0</v>
          </cell>
          <cell r="CB317">
            <v>51893.067484662592</v>
          </cell>
          <cell r="CC317">
            <v>51.505494505494504</v>
          </cell>
          <cell r="CD317">
            <v>58201.208791208788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58201.208791208788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4.5734265734265778</v>
          </cell>
          <cell r="CX317">
            <v>2583.9860139860166</v>
          </cell>
          <cell r="CY317">
            <v>0</v>
          </cell>
          <cell r="CZ317">
            <v>0</v>
          </cell>
          <cell r="DA317">
            <v>2583.9860139860166</v>
          </cell>
          <cell r="DB317">
            <v>1145376.9622898572</v>
          </cell>
          <cell r="DC317">
            <v>0</v>
          </cell>
          <cell r="DD317">
            <v>1145376.9622898572</v>
          </cell>
          <cell r="DE317">
            <v>128617</v>
          </cell>
          <cell r="DF317">
            <v>0</v>
          </cell>
          <cell r="DG317">
            <v>128617</v>
          </cell>
          <cell r="DH317">
            <v>46.714285714285715</v>
          </cell>
          <cell r="DI317">
            <v>0</v>
          </cell>
          <cell r="DJ317">
            <v>2.3119999999999998</v>
          </cell>
          <cell r="DK317">
            <v>0</v>
          </cell>
          <cell r="DL317">
            <v>1</v>
          </cell>
          <cell r="DO317">
            <v>0</v>
          </cell>
          <cell r="DP317">
            <v>0</v>
          </cell>
          <cell r="DQ317">
            <v>0</v>
          </cell>
          <cell r="DR317">
            <v>1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27570.06</v>
          </cell>
          <cell r="EB317">
            <v>27570.06</v>
          </cell>
          <cell r="EC317">
            <v>1101.9399999999987</v>
          </cell>
          <cell r="ED317">
            <v>0</v>
          </cell>
          <cell r="EE317">
            <v>28672</v>
          </cell>
          <cell r="EF317">
            <v>28672</v>
          </cell>
          <cell r="EG317">
            <v>0</v>
          </cell>
          <cell r="EI317">
            <v>0</v>
          </cell>
          <cell r="EJ317">
            <v>0</v>
          </cell>
          <cell r="EK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157289</v>
          </cell>
          <cell r="EQ317">
            <v>0</v>
          </cell>
          <cell r="ER317">
            <v>157289</v>
          </cell>
          <cell r="ES317">
            <v>1302665.9622898572</v>
          </cell>
          <cell r="ET317">
            <v>0</v>
          </cell>
          <cell r="EU317">
            <v>1302665.9622898572</v>
          </cell>
          <cell r="EV317">
            <v>1273993.9622898572</v>
          </cell>
          <cell r="EW317">
            <v>3896.0060008864134</v>
          </cell>
          <cell r="EX317">
            <v>4265</v>
          </cell>
          <cell r="EY317">
            <v>368.9939991135866</v>
          </cell>
          <cell r="EZ317">
            <v>1394655</v>
          </cell>
          <cell r="FA317">
            <v>120661.03771014279</v>
          </cell>
          <cell r="FB317">
            <v>1423327</v>
          </cell>
          <cell r="FC317">
            <v>1399307.1386448599</v>
          </cell>
          <cell r="FD317">
            <v>0</v>
          </cell>
          <cell r="FE317">
            <v>1423327</v>
          </cell>
        </row>
        <row r="318">
          <cell r="A318">
            <v>2317</v>
          </cell>
          <cell r="B318">
            <v>8812317</v>
          </cell>
          <cell r="C318">
            <v>1860</v>
          </cell>
          <cell r="D318" t="str">
            <v>RB051860</v>
          </cell>
          <cell r="E318" t="str">
            <v>Roach Vale Primary School</v>
          </cell>
          <cell r="F318" t="str">
            <v>P</v>
          </cell>
          <cell r="G318" t="str">
            <v>Y</v>
          </cell>
          <cell r="H318">
            <v>10019458</v>
          </cell>
          <cell r="I318" t="str">
            <v/>
          </cell>
          <cell r="K318">
            <v>2317</v>
          </cell>
          <cell r="L318">
            <v>114823</v>
          </cell>
          <cell r="O318">
            <v>7</v>
          </cell>
          <cell r="P318">
            <v>0</v>
          </cell>
          <cell r="Q318">
            <v>0</v>
          </cell>
          <cell r="S318">
            <v>23</v>
          </cell>
          <cell r="T318">
            <v>166</v>
          </cell>
          <cell r="V318">
            <v>189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189</v>
          </cell>
          <cell r="AF318">
            <v>596880.9</v>
          </cell>
          <cell r="AG318">
            <v>0</v>
          </cell>
          <cell r="AH318">
            <v>0</v>
          </cell>
          <cell r="AI318">
            <v>0</v>
          </cell>
          <cell r="AJ318">
            <v>596880.9</v>
          </cell>
          <cell r="AK318">
            <v>68.999999999999986</v>
          </cell>
          <cell r="AL318">
            <v>32429.999999999993</v>
          </cell>
          <cell r="AM318">
            <v>0</v>
          </cell>
          <cell r="AN318">
            <v>0</v>
          </cell>
          <cell r="AO318">
            <v>32429.999999999993</v>
          </cell>
          <cell r="AP318">
            <v>75.000000000000043</v>
          </cell>
          <cell r="AQ318">
            <v>44250.000000000022</v>
          </cell>
          <cell r="AR318">
            <v>0</v>
          </cell>
          <cell r="AS318">
            <v>0</v>
          </cell>
          <cell r="AT318">
            <v>44250.000000000022</v>
          </cell>
          <cell r="AU318">
            <v>48.999999999999957</v>
          </cell>
          <cell r="AV318">
            <v>0</v>
          </cell>
          <cell r="AW318">
            <v>28.999999999999915</v>
          </cell>
          <cell r="AX318">
            <v>6379.9999999999809</v>
          </cell>
          <cell r="AY318">
            <v>28.999999999999915</v>
          </cell>
          <cell r="AZ318">
            <v>7829.9999999999773</v>
          </cell>
          <cell r="BA318">
            <v>33.000000000000078</v>
          </cell>
          <cell r="BB318">
            <v>13860.000000000033</v>
          </cell>
          <cell r="BC318">
            <v>14.000000000000005</v>
          </cell>
          <cell r="BD318">
            <v>6440.0000000000027</v>
          </cell>
          <cell r="BE318">
            <v>27.999999999999972</v>
          </cell>
          <cell r="BF318">
            <v>13719.999999999985</v>
          </cell>
          <cell r="BG318">
            <v>6.9999999999999929</v>
          </cell>
          <cell r="BH318">
            <v>4479.9999999999955</v>
          </cell>
          <cell r="BI318">
            <v>52709.999999999971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52709.999999999971</v>
          </cell>
          <cell r="BZ318">
            <v>129389.99999999999</v>
          </cell>
          <cell r="CA318">
            <v>0</v>
          </cell>
          <cell r="CB318">
            <v>129389.99999999999</v>
          </cell>
          <cell r="CC318">
            <v>63</v>
          </cell>
          <cell r="CD318">
            <v>71190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71190</v>
          </cell>
          <cell r="CR318">
            <v>9.6599999999999788</v>
          </cell>
          <cell r="CS318">
            <v>8935.49999999998</v>
          </cell>
          <cell r="CT318">
            <v>0</v>
          </cell>
          <cell r="CU318">
            <v>0</v>
          </cell>
          <cell r="CV318">
            <v>8935.49999999998</v>
          </cell>
          <cell r="CW318">
            <v>7.9698795180722923</v>
          </cell>
          <cell r="CX318">
            <v>4502.9819277108454</v>
          </cell>
          <cell r="CY318">
            <v>0</v>
          </cell>
          <cell r="CZ318">
            <v>0</v>
          </cell>
          <cell r="DA318">
            <v>4502.9819277108454</v>
          </cell>
          <cell r="DB318">
            <v>810899.38192771084</v>
          </cell>
          <cell r="DC318">
            <v>0</v>
          </cell>
          <cell r="DD318">
            <v>810899.38192771084</v>
          </cell>
          <cell r="DE318">
            <v>128617</v>
          </cell>
          <cell r="DF318">
            <v>0</v>
          </cell>
          <cell r="DG318">
            <v>128617</v>
          </cell>
          <cell r="DH318">
            <v>27</v>
          </cell>
          <cell r="DI318">
            <v>0</v>
          </cell>
          <cell r="DJ318">
            <v>0.52200000000000002</v>
          </cell>
          <cell r="DK318">
            <v>0</v>
          </cell>
          <cell r="DL318">
            <v>0</v>
          </cell>
          <cell r="DO318">
            <v>0</v>
          </cell>
          <cell r="DP318">
            <v>0</v>
          </cell>
          <cell r="DQ318">
            <v>0</v>
          </cell>
          <cell r="DR318">
            <v>1</v>
          </cell>
          <cell r="DS318">
            <v>0</v>
          </cell>
          <cell r="DT318">
            <v>0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20334.25</v>
          </cell>
          <cell r="EB318">
            <v>19555.5</v>
          </cell>
          <cell r="EC318">
            <v>0</v>
          </cell>
          <cell r="ED318">
            <v>0</v>
          </cell>
          <cell r="EE318">
            <v>19555.5</v>
          </cell>
          <cell r="EF318">
            <v>19555.5</v>
          </cell>
          <cell r="EG318">
            <v>0</v>
          </cell>
          <cell r="EI318">
            <v>0</v>
          </cell>
          <cell r="EJ318">
            <v>0</v>
          </cell>
          <cell r="EK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148172.5</v>
          </cell>
          <cell r="EQ318">
            <v>0</v>
          </cell>
          <cell r="ER318">
            <v>148172.5</v>
          </cell>
          <cell r="ES318">
            <v>959071.88192771084</v>
          </cell>
          <cell r="ET318">
            <v>0</v>
          </cell>
          <cell r="EU318">
            <v>959071.88192771084</v>
          </cell>
          <cell r="EV318">
            <v>939516.38192771084</v>
          </cell>
          <cell r="EW318">
            <v>4970.9861477656659</v>
          </cell>
          <cell r="EX318">
            <v>4265</v>
          </cell>
          <cell r="EY318">
            <v>0</v>
          </cell>
          <cell r="EZ318">
            <v>806085</v>
          </cell>
          <cell r="FA318">
            <v>0</v>
          </cell>
          <cell r="FB318">
            <v>959071.88192771084</v>
          </cell>
          <cell r="FC318">
            <v>921280.09763089661</v>
          </cell>
          <cell r="FD318">
            <v>0</v>
          </cell>
          <cell r="FE318">
            <v>959071.88192771084</v>
          </cell>
        </row>
        <row r="319">
          <cell r="A319">
            <v>5243</v>
          </cell>
          <cell r="B319">
            <v>8815243</v>
          </cell>
          <cell r="E319" t="str">
            <v>The Robert Drake Primary School</v>
          </cell>
          <cell r="F319" t="str">
            <v>P</v>
          </cell>
          <cell r="G319" t="str">
            <v/>
          </cell>
          <cell r="H319" t="str">
            <v/>
          </cell>
          <cell r="I319" t="str">
            <v>Y</v>
          </cell>
          <cell r="K319">
            <v>5243</v>
          </cell>
          <cell r="L319">
            <v>137246</v>
          </cell>
          <cell r="O319">
            <v>7</v>
          </cell>
          <cell r="P319">
            <v>0</v>
          </cell>
          <cell r="Q319">
            <v>0</v>
          </cell>
          <cell r="S319">
            <v>46</v>
          </cell>
          <cell r="T319">
            <v>268</v>
          </cell>
          <cell r="V319">
            <v>314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314</v>
          </cell>
          <cell r="AF319">
            <v>991643.4</v>
          </cell>
          <cell r="AG319">
            <v>0</v>
          </cell>
          <cell r="AH319">
            <v>0</v>
          </cell>
          <cell r="AI319">
            <v>0</v>
          </cell>
          <cell r="AJ319">
            <v>991643.4</v>
          </cell>
          <cell r="AK319">
            <v>28.000000000000004</v>
          </cell>
          <cell r="AL319">
            <v>13160.000000000002</v>
          </cell>
          <cell r="AM319">
            <v>0</v>
          </cell>
          <cell r="AN319">
            <v>0</v>
          </cell>
          <cell r="AO319">
            <v>13160.000000000002</v>
          </cell>
          <cell r="AP319">
            <v>30.999999999999993</v>
          </cell>
          <cell r="AQ319">
            <v>18289.999999999996</v>
          </cell>
          <cell r="AR319">
            <v>0</v>
          </cell>
          <cell r="AS319">
            <v>0</v>
          </cell>
          <cell r="AT319">
            <v>18289.999999999996</v>
          </cell>
          <cell r="AU319">
            <v>247.78913738019159</v>
          </cell>
          <cell r="AV319">
            <v>0</v>
          </cell>
          <cell r="AW319">
            <v>63.201277955271721</v>
          </cell>
          <cell r="AX319">
            <v>13904.281150159779</v>
          </cell>
          <cell r="AY319">
            <v>2.0063897763578287</v>
          </cell>
          <cell r="AZ319">
            <v>541.72523961661375</v>
          </cell>
          <cell r="BA319">
            <v>0</v>
          </cell>
          <cell r="BB319">
            <v>0</v>
          </cell>
          <cell r="BC319">
            <v>1.0031948881789143</v>
          </cell>
          <cell r="BD319">
            <v>461.46964856230062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14907.476038338693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14907.476038338693</v>
          </cell>
          <cell r="BZ319">
            <v>46357.476038338689</v>
          </cell>
          <cell r="CA319">
            <v>0</v>
          </cell>
          <cell r="CB319">
            <v>46357.476038338689</v>
          </cell>
          <cell r="CC319">
            <v>80.24444444444444</v>
          </cell>
          <cell r="CD319">
            <v>90676.222222222219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90676.222222222219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12.888059701492542</v>
          </cell>
          <cell r="CX319">
            <v>7281.7537313432867</v>
          </cell>
          <cell r="CY319">
            <v>0</v>
          </cell>
          <cell r="CZ319">
            <v>0</v>
          </cell>
          <cell r="DA319">
            <v>7281.7537313432867</v>
          </cell>
          <cell r="DB319">
            <v>1135958.8519919042</v>
          </cell>
          <cell r="DC319">
            <v>0</v>
          </cell>
          <cell r="DD319">
            <v>1135958.8519919042</v>
          </cell>
          <cell r="DE319">
            <v>128617</v>
          </cell>
          <cell r="DF319">
            <v>0</v>
          </cell>
          <cell r="DG319">
            <v>128617</v>
          </cell>
          <cell r="DH319">
            <v>44.857142857142854</v>
          </cell>
          <cell r="DI319">
            <v>0</v>
          </cell>
          <cell r="DJ319">
            <v>0.54700000000000004</v>
          </cell>
          <cell r="DK319">
            <v>0</v>
          </cell>
          <cell r="DL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1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6310.4</v>
          </cell>
          <cell r="EB319">
            <v>6310.4</v>
          </cell>
          <cell r="EC319">
            <v>0</v>
          </cell>
          <cell r="ED319">
            <v>0</v>
          </cell>
          <cell r="EE319">
            <v>6310.4</v>
          </cell>
          <cell r="EF319">
            <v>6310.4</v>
          </cell>
          <cell r="EG319">
            <v>0</v>
          </cell>
          <cell r="EI319">
            <v>0</v>
          </cell>
          <cell r="EJ319">
            <v>0</v>
          </cell>
          <cell r="EK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134927.4</v>
          </cell>
          <cell r="EQ319">
            <v>0</v>
          </cell>
          <cell r="ER319">
            <v>134927.4</v>
          </cell>
          <cell r="ES319">
            <v>1270886.2519919041</v>
          </cell>
          <cell r="ET319">
            <v>0</v>
          </cell>
          <cell r="EU319">
            <v>1270886.2519919041</v>
          </cell>
          <cell r="EV319">
            <v>1264575.8519919042</v>
          </cell>
          <cell r="EW319">
            <v>4027.3116305474655</v>
          </cell>
          <cell r="EX319">
            <v>4265</v>
          </cell>
          <cell r="EY319">
            <v>237.68836945253452</v>
          </cell>
          <cell r="EZ319">
            <v>1339210</v>
          </cell>
          <cell r="FA319">
            <v>74634.148008095799</v>
          </cell>
          <cell r="FB319">
            <v>1345520.4</v>
          </cell>
          <cell r="FC319">
            <v>1325160.2644761903</v>
          </cell>
          <cell r="FD319">
            <v>0</v>
          </cell>
          <cell r="FE319">
            <v>1345520.4</v>
          </cell>
        </row>
        <row r="320">
          <cell r="A320">
            <v>5275</v>
          </cell>
          <cell r="B320">
            <v>8815275</v>
          </cell>
          <cell r="E320" t="str">
            <v>Rochford Primary and Nursery School</v>
          </cell>
          <cell r="F320" t="str">
            <v>P</v>
          </cell>
          <cell r="G320" t="str">
            <v/>
          </cell>
          <cell r="H320" t="str">
            <v/>
          </cell>
          <cell r="I320" t="str">
            <v>Y</v>
          </cell>
          <cell r="K320">
            <v>5275</v>
          </cell>
          <cell r="L320">
            <v>140747</v>
          </cell>
          <cell r="O320">
            <v>7</v>
          </cell>
          <cell r="P320">
            <v>0</v>
          </cell>
          <cell r="Q320">
            <v>0</v>
          </cell>
          <cell r="S320">
            <v>30</v>
          </cell>
          <cell r="T320">
            <v>180</v>
          </cell>
          <cell r="V320">
            <v>210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210</v>
          </cell>
          <cell r="AF320">
            <v>663201</v>
          </cell>
          <cell r="AG320">
            <v>0</v>
          </cell>
          <cell r="AH320">
            <v>0</v>
          </cell>
          <cell r="AI320">
            <v>0</v>
          </cell>
          <cell r="AJ320">
            <v>663201</v>
          </cell>
          <cell r="AK320">
            <v>61.000000000000107</v>
          </cell>
          <cell r="AL320">
            <v>28670.000000000051</v>
          </cell>
          <cell r="AM320">
            <v>0</v>
          </cell>
          <cell r="AN320">
            <v>0</v>
          </cell>
          <cell r="AO320">
            <v>28670.000000000051</v>
          </cell>
          <cell r="AP320">
            <v>69.000000000000099</v>
          </cell>
          <cell r="AQ320">
            <v>40710.000000000058</v>
          </cell>
          <cell r="AR320">
            <v>0</v>
          </cell>
          <cell r="AS320">
            <v>0</v>
          </cell>
          <cell r="AT320">
            <v>40710.000000000058</v>
          </cell>
          <cell r="AU320">
            <v>136.99999999999991</v>
          </cell>
          <cell r="AV320">
            <v>0</v>
          </cell>
          <cell r="AW320">
            <v>0</v>
          </cell>
          <cell r="AX320">
            <v>0</v>
          </cell>
          <cell r="AY320">
            <v>17.000000000000011</v>
          </cell>
          <cell r="AZ320">
            <v>4590.0000000000027</v>
          </cell>
          <cell r="BA320">
            <v>44.999999999999936</v>
          </cell>
          <cell r="BB320">
            <v>18899.999999999975</v>
          </cell>
          <cell r="BC320">
            <v>0</v>
          </cell>
          <cell r="BD320">
            <v>0</v>
          </cell>
          <cell r="BE320">
            <v>11.000000000000005</v>
          </cell>
          <cell r="BF320">
            <v>5390.0000000000027</v>
          </cell>
          <cell r="BG320">
            <v>0</v>
          </cell>
          <cell r="BH320">
            <v>0</v>
          </cell>
          <cell r="BI320">
            <v>28879.999999999982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28879.999999999982</v>
          </cell>
          <cell r="BZ320">
            <v>98260.000000000102</v>
          </cell>
          <cell r="CA320">
            <v>0</v>
          </cell>
          <cell r="CB320">
            <v>98260.000000000102</v>
          </cell>
          <cell r="CC320">
            <v>34.213483146067418</v>
          </cell>
          <cell r="CD320">
            <v>38661.235955056181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38661.235955056181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3.5195530726256878</v>
          </cell>
          <cell r="CX320">
            <v>1988.5474860335137</v>
          </cell>
          <cell r="CY320">
            <v>0</v>
          </cell>
          <cell r="CZ320">
            <v>0</v>
          </cell>
          <cell r="DA320">
            <v>1988.5474860335137</v>
          </cell>
          <cell r="DB320">
            <v>802110.78344108968</v>
          </cell>
          <cell r="DC320">
            <v>0</v>
          </cell>
          <cell r="DD320">
            <v>802110.78344108968</v>
          </cell>
          <cell r="DE320">
            <v>128617</v>
          </cell>
          <cell r="DF320">
            <v>0</v>
          </cell>
          <cell r="DG320">
            <v>128617</v>
          </cell>
          <cell r="DH320">
            <v>30</v>
          </cell>
          <cell r="DI320">
            <v>0</v>
          </cell>
          <cell r="DJ320">
            <v>0.92200000000000004</v>
          </cell>
          <cell r="DK320">
            <v>0</v>
          </cell>
          <cell r="DL320">
            <v>0</v>
          </cell>
          <cell r="DO320">
            <v>0</v>
          </cell>
          <cell r="DP320">
            <v>0</v>
          </cell>
          <cell r="DQ320">
            <v>0</v>
          </cell>
          <cell r="DR320">
            <v>1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4215.1499999999996</v>
          </cell>
          <cell r="EB320">
            <v>4215.1499999999996</v>
          </cell>
          <cell r="EC320">
            <v>0</v>
          </cell>
          <cell r="ED320">
            <v>0</v>
          </cell>
          <cell r="EE320">
            <v>4215.1499999999996</v>
          </cell>
          <cell r="EF320">
            <v>4215.1499999999996</v>
          </cell>
          <cell r="EG320">
            <v>0</v>
          </cell>
          <cell r="EI320">
            <v>0</v>
          </cell>
          <cell r="EJ320">
            <v>0</v>
          </cell>
          <cell r="EK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132832.15</v>
          </cell>
          <cell r="EQ320">
            <v>0</v>
          </cell>
          <cell r="ER320">
            <v>132832.15</v>
          </cell>
          <cell r="ES320">
            <v>934942.9334410897</v>
          </cell>
          <cell r="ET320">
            <v>0</v>
          </cell>
          <cell r="EU320">
            <v>934942.9334410897</v>
          </cell>
          <cell r="EV320">
            <v>930727.78344108968</v>
          </cell>
          <cell r="EW320">
            <v>4432.0370640051888</v>
          </cell>
          <cell r="EX320">
            <v>4265</v>
          </cell>
          <cell r="EY320">
            <v>0</v>
          </cell>
          <cell r="EZ320">
            <v>895650</v>
          </cell>
          <cell r="FA320">
            <v>0</v>
          </cell>
          <cell r="FB320">
            <v>934942.9334410897</v>
          </cell>
          <cell r="FC320">
            <v>912348.2948440999</v>
          </cell>
          <cell r="FD320">
            <v>0</v>
          </cell>
          <cell r="FE320">
            <v>934942.9334410897</v>
          </cell>
        </row>
        <row r="321">
          <cell r="A321">
            <v>5226</v>
          </cell>
          <cell r="B321">
            <v>8815226</v>
          </cell>
          <cell r="C321">
            <v>3810</v>
          </cell>
          <cell r="D321" t="str">
            <v>GMPS3810</v>
          </cell>
          <cell r="E321" t="str">
            <v>Rodings Primary School</v>
          </cell>
          <cell r="F321" t="str">
            <v>P</v>
          </cell>
          <cell r="G321" t="str">
            <v>Y</v>
          </cell>
          <cell r="H321">
            <v>10019718</v>
          </cell>
          <cell r="I321" t="str">
            <v/>
          </cell>
          <cell r="K321">
            <v>5226</v>
          </cell>
          <cell r="L321">
            <v>115266</v>
          </cell>
          <cell r="O321">
            <v>7</v>
          </cell>
          <cell r="P321">
            <v>0</v>
          </cell>
          <cell r="Q321">
            <v>0</v>
          </cell>
          <cell r="S321">
            <v>30</v>
          </cell>
          <cell r="T321">
            <v>217</v>
          </cell>
          <cell r="V321">
            <v>247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247</v>
          </cell>
          <cell r="AF321">
            <v>780050.7</v>
          </cell>
          <cell r="AG321">
            <v>0</v>
          </cell>
          <cell r="AH321">
            <v>0</v>
          </cell>
          <cell r="AI321">
            <v>0</v>
          </cell>
          <cell r="AJ321">
            <v>780050.7</v>
          </cell>
          <cell r="AK321">
            <v>23.999999999999996</v>
          </cell>
          <cell r="AL321">
            <v>11279.999999999998</v>
          </cell>
          <cell r="AM321">
            <v>0</v>
          </cell>
          <cell r="AN321">
            <v>0</v>
          </cell>
          <cell r="AO321">
            <v>11279.999999999998</v>
          </cell>
          <cell r="AP321">
            <v>28.000000000000078</v>
          </cell>
          <cell r="AQ321">
            <v>16520.000000000047</v>
          </cell>
          <cell r="AR321">
            <v>0</v>
          </cell>
          <cell r="AS321">
            <v>0</v>
          </cell>
          <cell r="AT321">
            <v>16520.000000000047</v>
          </cell>
          <cell r="AU321">
            <v>242</v>
          </cell>
          <cell r="AV321">
            <v>0</v>
          </cell>
          <cell r="AW321">
            <v>5.0000000000000036</v>
          </cell>
          <cell r="AX321">
            <v>1100.0000000000007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1100.0000000000007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1100.0000000000007</v>
          </cell>
          <cell r="BZ321">
            <v>28900.000000000044</v>
          </cell>
          <cell r="CA321">
            <v>0</v>
          </cell>
          <cell r="CB321">
            <v>28900.000000000044</v>
          </cell>
          <cell r="CC321">
            <v>72.572164948453604</v>
          </cell>
          <cell r="CD321">
            <v>82006.546391752578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82006.546391752578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1.1382488479262685</v>
          </cell>
          <cell r="CX321">
            <v>643.11059907834169</v>
          </cell>
          <cell r="CY321">
            <v>0</v>
          </cell>
          <cell r="CZ321">
            <v>0</v>
          </cell>
          <cell r="DA321">
            <v>643.11059907834169</v>
          </cell>
          <cell r="DB321">
            <v>891600.35699083086</v>
          </cell>
          <cell r="DC321">
            <v>0</v>
          </cell>
          <cell r="DD321">
            <v>891600.35699083086</v>
          </cell>
          <cell r="DE321">
            <v>128617</v>
          </cell>
          <cell r="DF321">
            <v>0</v>
          </cell>
          <cell r="DG321">
            <v>128617</v>
          </cell>
          <cell r="DH321">
            <v>35.285714285714285</v>
          </cell>
          <cell r="DI321">
            <v>0</v>
          </cell>
          <cell r="DJ321">
            <v>4.2619999999999996</v>
          </cell>
          <cell r="DK321">
            <v>0</v>
          </cell>
          <cell r="DL321">
            <v>1</v>
          </cell>
          <cell r="DO321">
            <v>0</v>
          </cell>
          <cell r="DP321">
            <v>0</v>
          </cell>
          <cell r="DQ321">
            <v>0</v>
          </cell>
          <cell r="DR321">
            <v>1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DZ321">
            <v>0</v>
          </cell>
          <cell r="EA321">
            <v>4032</v>
          </cell>
          <cell r="EB321">
            <v>4032</v>
          </cell>
          <cell r="EC321">
            <v>64</v>
          </cell>
          <cell r="ED321">
            <v>0</v>
          </cell>
          <cell r="EE321">
            <v>4096</v>
          </cell>
          <cell r="EF321">
            <v>4096</v>
          </cell>
          <cell r="EG321">
            <v>0</v>
          </cell>
          <cell r="EI321">
            <v>0</v>
          </cell>
          <cell r="EJ321">
            <v>0</v>
          </cell>
          <cell r="EK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132713</v>
          </cell>
          <cell r="EQ321">
            <v>0</v>
          </cell>
          <cell r="ER321">
            <v>132713</v>
          </cell>
          <cell r="ES321">
            <v>1024313.3569908309</v>
          </cell>
          <cell r="ET321">
            <v>0</v>
          </cell>
          <cell r="EU321">
            <v>1024313.3569908309</v>
          </cell>
          <cell r="EV321">
            <v>1020217.3569908309</v>
          </cell>
          <cell r="EW321">
            <v>4130.434643687574</v>
          </cell>
          <cell r="EX321">
            <v>4265</v>
          </cell>
          <cell r="EY321">
            <v>134.56535631242605</v>
          </cell>
          <cell r="EZ321">
            <v>1053455</v>
          </cell>
          <cell r="FA321">
            <v>33237.643009169144</v>
          </cell>
          <cell r="FB321">
            <v>1057551</v>
          </cell>
          <cell r="FC321">
            <v>1046586.3038953488</v>
          </cell>
          <cell r="FD321">
            <v>0</v>
          </cell>
          <cell r="FE321">
            <v>1057551</v>
          </cell>
        </row>
        <row r="322">
          <cell r="A322">
            <v>5208</v>
          </cell>
          <cell r="B322">
            <v>8815208</v>
          </cell>
          <cell r="E322" t="str">
            <v>Rolph Church of England Primary School and Nursery</v>
          </cell>
          <cell r="F322" t="str">
            <v>P</v>
          </cell>
          <cell r="G322" t="str">
            <v/>
          </cell>
          <cell r="H322" t="str">
            <v/>
          </cell>
          <cell r="I322" t="str">
            <v>Y</v>
          </cell>
          <cell r="K322">
            <v>5208</v>
          </cell>
          <cell r="L322">
            <v>140506</v>
          </cell>
          <cell r="O322">
            <v>7</v>
          </cell>
          <cell r="P322">
            <v>0</v>
          </cell>
          <cell r="Q322">
            <v>0</v>
          </cell>
          <cell r="S322">
            <v>29</v>
          </cell>
          <cell r="T322">
            <v>176</v>
          </cell>
          <cell r="V322">
            <v>205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205</v>
          </cell>
          <cell r="AF322">
            <v>647410.5</v>
          </cell>
          <cell r="AG322">
            <v>0</v>
          </cell>
          <cell r="AH322">
            <v>0</v>
          </cell>
          <cell r="AI322">
            <v>0</v>
          </cell>
          <cell r="AJ322">
            <v>647410.5</v>
          </cell>
          <cell r="AK322">
            <v>27.000000000000053</v>
          </cell>
          <cell r="AL322">
            <v>12690.000000000025</v>
          </cell>
          <cell r="AM322">
            <v>0</v>
          </cell>
          <cell r="AN322">
            <v>0</v>
          </cell>
          <cell r="AO322">
            <v>12690.000000000025</v>
          </cell>
          <cell r="AP322">
            <v>28.999999999999929</v>
          </cell>
          <cell r="AQ322">
            <v>17109.999999999956</v>
          </cell>
          <cell r="AR322">
            <v>0</v>
          </cell>
          <cell r="AS322">
            <v>0</v>
          </cell>
          <cell r="AT322">
            <v>17109.999999999956</v>
          </cell>
          <cell r="AU322">
            <v>134.00000000000003</v>
          </cell>
          <cell r="AV322">
            <v>0</v>
          </cell>
          <cell r="AW322">
            <v>31.000000000000011</v>
          </cell>
          <cell r="AX322">
            <v>6820.0000000000027</v>
          </cell>
          <cell r="AY322">
            <v>0</v>
          </cell>
          <cell r="AZ322">
            <v>0</v>
          </cell>
          <cell r="BA322">
            <v>20</v>
          </cell>
          <cell r="BB322">
            <v>8400</v>
          </cell>
          <cell r="BC322">
            <v>8.9999999999999911</v>
          </cell>
          <cell r="BD322">
            <v>4139.9999999999964</v>
          </cell>
          <cell r="BE322">
            <v>4.9999999999999956</v>
          </cell>
          <cell r="BF322">
            <v>2449.9999999999977</v>
          </cell>
          <cell r="BG322">
            <v>5.9999999999999938</v>
          </cell>
          <cell r="BH322">
            <v>3839.9999999999959</v>
          </cell>
          <cell r="BI322">
            <v>25649.999999999993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25649.999999999993</v>
          </cell>
          <cell r="BZ322">
            <v>55449.999999999971</v>
          </cell>
          <cell r="CA322">
            <v>0</v>
          </cell>
          <cell r="CB322">
            <v>55449.999999999971</v>
          </cell>
          <cell r="CC322">
            <v>52.388888888888886</v>
          </cell>
          <cell r="CD322">
            <v>59199.444444444438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59199.444444444438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5.857142857142863</v>
          </cell>
          <cell r="CX322">
            <v>3309.2857142857174</v>
          </cell>
          <cell r="CY322">
            <v>0</v>
          </cell>
          <cell r="CZ322">
            <v>0</v>
          </cell>
          <cell r="DA322">
            <v>3309.2857142857174</v>
          </cell>
          <cell r="DB322">
            <v>765369.23015873018</v>
          </cell>
          <cell r="DC322">
            <v>0</v>
          </cell>
          <cell r="DD322">
            <v>765369.23015873018</v>
          </cell>
          <cell r="DE322">
            <v>128617</v>
          </cell>
          <cell r="DF322">
            <v>0</v>
          </cell>
          <cell r="DG322">
            <v>128617</v>
          </cell>
          <cell r="DH322">
            <v>29.285714285714285</v>
          </cell>
          <cell r="DI322">
            <v>0</v>
          </cell>
          <cell r="DJ322">
            <v>2.6419999999999999</v>
          </cell>
          <cell r="DK322">
            <v>0</v>
          </cell>
          <cell r="DL322">
            <v>1</v>
          </cell>
          <cell r="DO322">
            <v>0</v>
          </cell>
          <cell r="DP322">
            <v>0</v>
          </cell>
          <cell r="DQ322">
            <v>0</v>
          </cell>
          <cell r="DR322">
            <v>1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DZ322">
            <v>0</v>
          </cell>
          <cell r="EA322">
            <v>3327.75</v>
          </cell>
          <cell r="EB322">
            <v>3327.75</v>
          </cell>
          <cell r="EC322">
            <v>0</v>
          </cell>
          <cell r="ED322">
            <v>0</v>
          </cell>
          <cell r="EE322">
            <v>3327.75</v>
          </cell>
          <cell r="EF322">
            <v>3327.75</v>
          </cell>
          <cell r="EG322">
            <v>0</v>
          </cell>
          <cell r="EI322">
            <v>0</v>
          </cell>
          <cell r="EJ322">
            <v>0</v>
          </cell>
          <cell r="EK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131944.75</v>
          </cell>
          <cell r="EQ322">
            <v>0</v>
          </cell>
          <cell r="ER322">
            <v>131944.75</v>
          </cell>
          <cell r="ES322">
            <v>897313.98015873018</v>
          </cell>
          <cell r="ET322">
            <v>0</v>
          </cell>
          <cell r="EU322">
            <v>897313.98015873018</v>
          </cell>
          <cell r="EV322">
            <v>893986.23015873018</v>
          </cell>
          <cell r="EW322">
            <v>4360.9084397986835</v>
          </cell>
          <cell r="EX322">
            <v>4265</v>
          </cell>
          <cell r="EY322">
            <v>0</v>
          </cell>
          <cell r="EZ322">
            <v>874325</v>
          </cell>
          <cell r="FA322">
            <v>0</v>
          </cell>
          <cell r="FB322">
            <v>897313.98015873018</v>
          </cell>
          <cell r="FC322">
            <v>883774.94758430962</v>
          </cell>
          <cell r="FD322">
            <v>0</v>
          </cell>
          <cell r="FE322">
            <v>897313.98015873018</v>
          </cell>
        </row>
        <row r="323">
          <cell r="A323">
            <v>2124</v>
          </cell>
          <cell r="B323">
            <v>8812124</v>
          </cell>
          <cell r="E323" t="str">
            <v>Roseacres Primary School</v>
          </cell>
          <cell r="F323" t="str">
            <v>P</v>
          </cell>
          <cell r="G323" t="str">
            <v/>
          </cell>
          <cell r="H323" t="str">
            <v/>
          </cell>
          <cell r="I323" t="str">
            <v>Y</v>
          </cell>
          <cell r="K323">
            <v>2124</v>
          </cell>
          <cell r="L323">
            <v>141681</v>
          </cell>
          <cell r="O323">
            <v>7</v>
          </cell>
          <cell r="P323">
            <v>0</v>
          </cell>
          <cell r="Q323">
            <v>0</v>
          </cell>
          <cell r="S323">
            <v>30</v>
          </cell>
          <cell r="T323">
            <v>182</v>
          </cell>
          <cell r="V323">
            <v>212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212</v>
          </cell>
          <cell r="AF323">
            <v>669517.19999999995</v>
          </cell>
          <cell r="AG323">
            <v>0</v>
          </cell>
          <cell r="AH323">
            <v>0</v>
          </cell>
          <cell r="AI323">
            <v>0</v>
          </cell>
          <cell r="AJ323">
            <v>669517.19999999995</v>
          </cell>
          <cell r="AK323">
            <v>48.999999999999979</v>
          </cell>
          <cell r="AL323">
            <v>23029.999999999989</v>
          </cell>
          <cell r="AM323">
            <v>0</v>
          </cell>
          <cell r="AN323">
            <v>0</v>
          </cell>
          <cell r="AO323">
            <v>23029.999999999989</v>
          </cell>
          <cell r="AP323">
            <v>48.999999999999979</v>
          </cell>
          <cell r="AQ323">
            <v>28909.999999999989</v>
          </cell>
          <cell r="AR323">
            <v>0</v>
          </cell>
          <cell r="AS323">
            <v>0</v>
          </cell>
          <cell r="AT323">
            <v>28909.999999999989</v>
          </cell>
          <cell r="AU323">
            <v>212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51939.999999999978</v>
          </cell>
          <cell r="CA323">
            <v>0</v>
          </cell>
          <cell r="CB323">
            <v>51939.999999999978</v>
          </cell>
          <cell r="CC323">
            <v>46.274111675126903</v>
          </cell>
          <cell r="CD323">
            <v>52289.746192893399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52289.746192893399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12.813186813186805</v>
          </cell>
          <cell r="CX323">
            <v>7239.4505494505447</v>
          </cell>
          <cell r="CY323">
            <v>0</v>
          </cell>
          <cell r="CZ323">
            <v>0</v>
          </cell>
          <cell r="DA323">
            <v>7239.4505494505447</v>
          </cell>
          <cell r="DB323">
            <v>780986.3967423439</v>
          </cell>
          <cell r="DC323">
            <v>0</v>
          </cell>
          <cell r="DD323">
            <v>780986.3967423439</v>
          </cell>
          <cell r="DE323">
            <v>128617</v>
          </cell>
          <cell r="DF323">
            <v>0</v>
          </cell>
          <cell r="DG323">
            <v>128617</v>
          </cell>
          <cell r="DH323">
            <v>30.285714285714285</v>
          </cell>
          <cell r="DI323">
            <v>0</v>
          </cell>
          <cell r="DJ323">
            <v>1.218</v>
          </cell>
          <cell r="DK323">
            <v>0</v>
          </cell>
          <cell r="DL323">
            <v>0</v>
          </cell>
          <cell r="DO323">
            <v>0</v>
          </cell>
          <cell r="DP323">
            <v>0</v>
          </cell>
          <cell r="DQ323">
            <v>0</v>
          </cell>
          <cell r="DR323">
            <v>1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803.46400000000006</v>
          </cell>
          <cell r="EB323">
            <v>803.46400000000006</v>
          </cell>
          <cell r="EC323">
            <v>0</v>
          </cell>
          <cell r="ED323">
            <v>0</v>
          </cell>
          <cell r="EE323">
            <v>803.46400000000006</v>
          </cell>
          <cell r="EF323">
            <v>803.46400000000006</v>
          </cell>
          <cell r="EG323">
            <v>0</v>
          </cell>
          <cell r="EI323">
            <v>0</v>
          </cell>
          <cell r="EJ323">
            <v>0</v>
          </cell>
          <cell r="EK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129420.46400000001</v>
          </cell>
          <cell r="EQ323">
            <v>0</v>
          </cell>
          <cell r="ER323">
            <v>129420.46400000001</v>
          </cell>
          <cell r="ES323">
            <v>910406.86074234394</v>
          </cell>
          <cell r="ET323">
            <v>0</v>
          </cell>
          <cell r="EU323">
            <v>910406.86074234394</v>
          </cell>
          <cell r="EV323">
            <v>909603.3967423439</v>
          </cell>
          <cell r="EW323">
            <v>4290.5820601053956</v>
          </cell>
          <cell r="EX323">
            <v>4265</v>
          </cell>
          <cell r="EY323">
            <v>0</v>
          </cell>
          <cell r="EZ323">
            <v>904180</v>
          </cell>
          <cell r="FA323">
            <v>0</v>
          </cell>
          <cell r="FB323">
            <v>910406.86074234394</v>
          </cell>
          <cell r="FC323">
            <v>897675.83021535713</v>
          </cell>
          <cell r="FD323">
            <v>0</v>
          </cell>
          <cell r="FE323">
            <v>910406.86074234394</v>
          </cell>
        </row>
        <row r="324">
          <cell r="A324">
            <v>2182</v>
          </cell>
          <cell r="B324">
            <v>8812182</v>
          </cell>
          <cell r="E324" t="str">
            <v>Roxwell Church of England Primary School</v>
          </cell>
          <cell r="F324" t="str">
            <v>P</v>
          </cell>
          <cell r="G324" t="str">
            <v/>
          </cell>
          <cell r="H324" t="str">
            <v/>
          </cell>
          <cell r="I324" t="str">
            <v>Y</v>
          </cell>
          <cell r="K324">
            <v>2182</v>
          </cell>
          <cell r="L324">
            <v>147444</v>
          </cell>
          <cell r="O324">
            <v>7</v>
          </cell>
          <cell r="P324">
            <v>0</v>
          </cell>
          <cell r="Q324">
            <v>0</v>
          </cell>
          <cell r="S324">
            <v>15</v>
          </cell>
          <cell r="T324">
            <v>59</v>
          </cell>
          <cell r="V324">
            <v>74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74</v>
          </cell>
          <cell r="AF324">
            <v>233699.4</v>
          </cell>
          <cell r="AG324">
            <v>0</v>
          </cell>
          <cell r="AH324">
            <v>0</v>
          </cell>
          <cell r="AI324">
            <v>0</v>
          </cell>
          <cell r="AJ324">
            <v>233699.4</v>
          </cell>
          <cell r="AK324">
            <v>13.000000000000023</v>
          </cell>
          <cell r="AL324">
            <v>6110.0000000000109</v>
          </cell>
          <cell r="AM324">
            <v>0</v>
          </cell>
          <cell r="AN324">
            <v>0</v>
          </cell>
          <cell r="AO324">
            <v>6110.0000000000109</v>
          </cell>
          <cell r="AP324">
            <v>15.000000000000021</v>
          </cell>
          <cell r="AQ324">
            <v>8850.0000000000127</v>
          </cell>
          <cell r="AR324">
            <v>0</v>
          </cell>
          <cell r="AS324">
            <v>0</v>
          </cell>
          <cell r="AT324">
            <v>8850.0000000000127</v>
          </cell>
          <cell r="AU324">
            <v>68</v>
          </cell>
          <cell r="AV324">
            <v>0</v>
          </cell>
          <cell r="AW324">
            <v>0.999999999999999</v>
          </cell>
          <cell r="AX324">
            <v>219.99999999999977</v>
          </cell>
          <cell r="AY324">
            <v>1.999999999999998</v>
          </cell>
          <cell r="AZ324">
            <v>539.99999999999943</v>
          </cell>
          <cell r="BA324">
            <v>1.999999999999998</v>
          </cell>
          <cell r="BB324">
            <v>839.9999999999992</v>
          </cell>
          <cell r="BC324">
            <v>0.999999999999999</v>
          </cell>
          <cell r="BD324">
            <v>459.99999999999955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2059.9999999999982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2059.9999999999982</v>
          </cell>
          <cell r="BZ324">
            <v>17020.000000000022</v>
          </cell>
          <cell r="CA324">
            <v>0</v>
          </cell>
          <cell r="CB324">
            <v>17020.000000000022</v>
          </cell>
          <cell r="CC324">
            <v>13.942028985507246</v>
          </cell>
          <cell r="CD324">
            <v>15754.492753623188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15754.492753623188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1.2542372881355945</v>
          </cell>
          <cell r="CX324">
            <v>708.6440677966109</v>
          </cell>
          <cell r="CY324">
            <v>0</v>
          </cell>
          <cell r="CZ324">
            <v>0</v>
          </cell>
          <cell r="DA324">
            <v>708.6440677966109</v>
          </cell>
          <cell r="DB324">
            <v>267182.53682141978</v>
          </cell>
          <cell r="DC324">
            <v>0</v>
          </cell>
          <cell r="DD324">
            <v>267182.53682141978</v>
          </cell>
          <cell r="DE324">
            <v>128617</v>
          </cell>
          <cell r="DF324">
            <v>0</v>
          </cell>
          <cell r="DG324">
            <v>128617</v>
          </cell>
          <cell r="DH324">
            <v>10.571428571428571</v>
          </cell>
          <cell r="DI324">
            <v>1</v>
          </cell>
          <cell r="DJ324">
            <v>3.41</v>
          </cell>
          <cell r="DK324">
            <v>0</v>
          </cell>
          <cell r="DL324">
            <v>1</v>
          </cell>
          <cell r="DO324">
            <v>55000</v>
          </cell>
          <cell r="DP324">
            <v>0</v>
          </cell>
          <cell r="DQ324">
            <v>55000</v>
          </cell>
          <cell r="DR324">
            <v>1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914.08400000000006</v>
          </cell>
          <cell r="EB324">
            <v>914.08399999999995</v>
          </cell>
          <cell r="EC324">
            <v>0</v>
          </cell>
          <cell r="ED324">
            <v>0</v>
          </cell>
          <cell r="EE324">
            <v>914.08399999999995</v>
          </cell>
          <cell r="EF324">
            <v>914.08400000000006</v>
          </cell>
          <cell r="EG324">
            <v>0</v>
          </cell>
          <cell r="EI324">
            <v>0</v>
          </cell>
          <cell r="EJ324">
            <v>0</v>
          </cell>
          <cell r="EK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184531.084</v>
          </cell>
          <cell r="EQ324">
            <v>0</v>
          </cell>
          <cell r="ER324">
            <v>184531.084</v>
          </cell>
          <cell r="ES324">
            <v>451713.62082141975</v>
          </cell>
          <cell r="ET324">
            <v>0</v>
          </cell>
          <cell r="EU324">
            <v>451713.62082141975</v>
          </cell>
          <cell r="EV324">
            <v>450799.53682141978</v>
          </cell>
          <cell r="EW324">
            <v>6091.8856327218891</v>
          </cell>
          <cell r="EX324">
            <v>4265</v>
          </cell>
          <cell r="EY324">
            <v>0</v>
          </cell>
          <cell r="EZ324">
            <v>315610</v>
          </cell>
          <cell r="FA324">
            <v>0</v>
          </cell>
          <cell r="FB324">
            <v>451713.62082141975</v>
          </cell>
          <cell r="FC324">
            <v>422377.0548705979</v>
          </cell>
          <cell r="FD324">
            <v>0</v>
          </cell>
          <cell r="FE324">
            <v>451713.62082141975</v>
          </cell>
        </row>
        <row r="325">
          <cell r="A325">
            <v>2035</v>
          </cell>
          <cell r="B325">
            <v>8812035</v>
          </cell>
          <cell r="E325" t="str">
            <v>Roydon Primary Academy</v>
          </cell>
          <cell r="F325" t="str">
            <v>P</v>
          </cell>
          <cell r="G325" t="str">
            <v/>
          </cell>
          <cell r="H325" t="str">
            <v/>
          </cell>
          <cell r="I325" t="str">
            <v>Y</v>
          </cell>
          <cell r="K325">
            <v>2035</v>
          </cell>
          <cell r="L325">
            <v>139399</v>
          </cell>
          <cell r="O325">
            <v>7</v>
          </cell>
          <cell r="P325">
            <v>0</v>
          </cell>
          <cell r="Q325">
            <v>0</v>
          </cell>
          <cell r="S325">
            <v>25</v>
          </cell>
          <cell r="T325">
            <v>175</v>
          </cell>
          <cell r="V325">
            <v>200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200</v>
          </cell>
          <cell r="AF325">
            <v>631620</v>
          </cell>
          <cell r="AG325">
            <v>0</v>
          </cell>
          <cell r="AH325">
            <v>0</v>
          </cell>
          <cell r="AI325">
            <v>0</v>
          </cell>
          <cell r="AJ325">
            <v>631620</v>
          </cell>
          <cell r="AK325">
            <v>19</v>
          </cell>
          <cell r="AL325">
            <v>8930</v>
          </cell>
          <cell r="AM325">
            <v>0</v>
          </cell>
          <cell r="AN325">
            <v>0</v>
          </cell>
          <cell r="AO325">
            <v>8930</v>
          </cell>
          <cell r="AP325">
            <v>21</v>
          </cell>
          <cell r="AQ325">
            <v>12390</v>
          </cell>
          <cell r="AR325">
            <v>0</v>
          </cell>
          <cell r="AS325">
            <v>0</v>
          </cell>
          <cell r="AT325">
            <v>12390</v>
          </cell>
          <cell r="AU325">
            <v>148.7437185929648</v>
          </cell>
          <cell r="AV325">
            <v>0</v>
          </cell>
          <cell r="AW325">
            <v>24.1206030150754</v>
          </cell>
          <cell r="AX325">
            <v>5306.5326633165878</v>
          </cell>
          <cell r="AY325">
            <v>25.125628140703597</v>
          </cell>
          <cell r="AZ325">
            <v>6783.9195979899714</v>
          </cell>
          <cell r="BA325">
            <v>1.0050251256281399</v>
          </cell>
          <cell r="BB325">
            <v>422.11055276381876</v>
          </cell>
          <cell r="BC325">
            <v>1.0050251256281399</v>
          </cell>
          <cell r="BD325">
            <v>462.31155778894436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12974.874371859323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12974.874371859323</v>
          </cell>
          <cell r="BZ325">
            <v>34294.874371859325</v>
          </cell>
          <cell r="CA325">
            <v>0</v>
          </cell>
          <cell r="CB325">
            <v>34294.874371859325</v>
          </cell>
          <cell r="CC325">
            <v>38.095238095238088</v>
          </cell>
          <cell r="CD325">
            <v>43047.619047619039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43047.619047619039</v>
          </cell>
          <cell r="CR325">
            <v>1</v>
          </cell>
          <cell r="CS325">
            <v>925</v>
          </cell>
          <cell r="CT325">
            <v>0</v>
          </cell>
          <cell r="CU325">
            <v>0</v>
          </cell>
          <cell r="CV325">
            <v>925</v>
          </cell>
          <cell r="CW325">
            <v>8</v>
          </cell>
          <cell r="CX325">
            <v>4520</v>
          </cell>
          <cell r="CY325">
            <v>0</v>
          </cell>
          <cell r="CZ325">
            <v>0</v>
          </cell>
          <cell r="DA325">
            <v>4520</v>
          </cell>
          <cell r="DB325">
            <v>714407.49341947841</v>
          </cell>
          <cell r="DC325">
            <v>0</v>
          </cell>
          <cell r="DD325">
            <v>714407.49341947841</v>
          </cell>
          <cell r="DE325">
            <v>128617</v>
          </cell>
          <cell r="DF325">
            <v>0</v>
          </cell>
          <cell r="DG325">
            <v>128617</v>
          </cell>
          <cell r="DH325">
            <v>28.571428571428573</v>
          </cell>
          <cell r="DI325">
            <v>0</v>
          </cell>
          <cell r="DJ325">
            <v>2.2869999999999999</v>
          </cell>
          <cell r="DK325">
            <v>0</v>
          </cell>
          <cell r="DL325">
            <v>1</v>
          </cell>
          <cell r="DO325">
            <v>0</v>
          </cell>
          <cell r="DP325">
            <v>0</v>
          </cell>
          <cell r="DQ325">
            <v>0</v>
          </cell>
          <cell r="DR325">
            <v>1.0156360164</v>
          </cell>
          <cell r="DS325">
            <v>13181.544804708663</v>
          </cell>
          <cell r="DT325">
            <v>0</v>
          </cell>
          <cell r="DU325">
            <v>13181.544804708663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3771.45</v>
          </cell>
          <cell r="EB325">
            <v>3771.45</v>
          </cell>
          <cell r="EC325">
            <v>0</v>
          </cell>
          <cell r="ED325">
            <v>0</v>
          </cell>
          <cell r="EE325">
            <v>3771.45</v>
          </cell>
          <cell r="EF325">
            <v>3771.45</v>
          </cell>
          <cell r="EG325">
            <v>0</v>
          </cell>
          <cell r="EI325">
            <v>0</v>
          </cell>
          <cell r="EJ325">
            <v>0</v>
          </cell>
          <cell r="EK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145569.99480470867</v>
          </cell>
          <cell r="EQ325">
            <v>0</v>
          </cell>
          <cell r="ER325">
            <v>145569.99480470867</v>
          </cell>
          <cell r="ES325">
            <v>859977.48822418705</v>
          </cell>
          <cell r="ET325">
            <v>0</v>
          </cell>
          <cell r="EU325">
            <v>859977.48822418705</v>
          </cell>
          <cell r="EV325">
            <v>856206.0382241871</v>
          </cell>
          <cell r="EW325">
            <v>4281.0301911209353</v>
          </cell>
          <cell r="EX325">
            <v>4265</v>
          </cell>
          <cell r="EY325">
            <v>0</v>
          </cell>
          <cell r="EZ325">
            <v>853000</v>
          </cell>
          <cell r="FA325">
            <v>0</v>
          </cell>
          <cell r="FB325">
            <v>859977.48822418705</v>
          </cell>
          <cell r="FC325">
            <v>856990.14423231059</v>
          </cell>
          <cell r="FD325">
            <v>0</v>
          </cell>
          <cell r="FE325">
            <v>859977.48822418705</v>
          </cell>
        </row>
        <row r="326">
          <cell r="A326">
            <v>2901</v>
          </cell>
          <cell r="B326">
            <v>8812901</v>
          </cell>
          <cell r="E326" t="str">
            <v>Runwell Community Primary School</v>
          </cell>
          <cell r="F326" t="str">
            <v>P</v>
          </cell>
          <cell r="G326" t="str">
            <v/>
          </cell>
          <cell r="H326" t="str">
            <v/>
          </cell>
          <cell r="I326" t="str">
            <v>Y</v>
          </cell>
          <cell r="K326">
            <v>2901</v>
          </cell>
          <cell r="L326">
            <v>137054</v>
          </cell>
          <cell r="O326">
            <v>7</v>
          </cell>
          <cell r="P326">
            <v>0</v>
          </cell>
          <cell r="Q326">
            <v>0</v>
          </cell>
          <cell r="S326">
            <v>60</v>
          </cell>
          <cell r="T326">
            <v>332</v>
          </cell>
          <cell r="V326">
            <v>392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392</v>
          </cell>
          <cell r="AF326">
            <v>1237975.2</v>
          </cell>
          <cell r="AG326">
            <v>0</v>
          </cell>
          <cell r="AH326">
            <v>0</v>
          </cell>
          <cell r="AI326">
            <v>0</v>
          </cell>
          <cell r="AJ326">
            <v>1237975.2</v>
          </cell>
          <cell r="AK326">
            <v>56.00000000000005</v>
          </cell>
          <cell r="AL326">
            <v>26320.000000000022</v>
          </cell>
          <cell r="AM326">
            <v>0</v>
          </cell>
          <cell r="AN326">
            <v>0</v>
          </cell>
          <cell r="AO326">
            <v>26320.000000000022</v>
          </cell>
          <cell r="AP326">
            <v>60.000000000000036</v>
          </cell>
          <cell r="AQ326">
            <v>35400.000000000022</v>
          </cell>
          <cell r="AR326">
            <v>0</v>
          </cell>
          <cell r="AS326">
            <v>0</v>
          </cell>
          <cell r="AT326">
            <v>35400.000000000022</v>
          </cell>
          <cell r="AU326">
            <v>368.00000000000017</v>
          </cell>
          <cell r="AV326">
            <v>0</v>
          </cell>
          <cell r="AW326">
            <v>12.000000000000007</v>
          </cell>
          <cell r="AX326">
            <v>2640.0000000000014</v>
          </cell>
          <cell r="AY326">
            <v>7.0000000000000169</v>
          </cell>
          <cell r="AZ326">
            <v>1890.0000000000045</v>
          </cell>
          <cell r="BA326">
            <v>1.0000000000000018</v>
          </cell>
          <cell r="BB326">
            <v>420.00000000000074</v>
          </cell>
          <cell r="BC326">
            <v>1.9999999999999998</v>
          </cell>
          <cell r="BD326">
            <v>919.99999999999989</v>
          </cell>
          <cell r="BE326">
            <v>0</v>
          </cell>
          <cell r="BF326">
            <v>0</v>
          </cell>
          <cell r="BG326">
            <v>1.9999999999999998</v>
          </cell>
          <cell r="BH326">
            <v>1279.9999999999998</v>
          </cell>
          <cell r="BI326">
            <v>7150.0000000000064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7150.0000000000064</v>
          </cell>
          <cell r="BZ326">
            <v>68870.000000000044</v>
          </cell>
          <cell r="CA326">
            <v>0</v>
          </cell>
          <cell r="CB326">
            <v>68870.000000000044</v>
          </cell>
          <cell r="CC326">
            <v>117.84049079754601</v>
          </cell>
          <cell r="CD326">
            <v>133159.754601227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133159.754601227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8.2650602409638587</v>
          </cell>
          <cell r="CX326">
            <v>4669.75903614458</v>
          </cell>
          <cell r="CY326">
            <v>0</v>
          </cell>
          <cell r="CZ326">
            <v>0</v>
          </cell>
          <cell r="DA326">
            <v>4669.75903614458</v>
          </cell>
          <cell r="DB326">
            <v>1444674.7136373713</v>
          </cell>
          <cell r="DC326">
            <v>0</v>
          </cell>
          <cell r="DD326">
            <v>1444674.7136373713</v>
          </cell>
          <cell r="DE326">
            <v>128617</v>
          </cell>
          <cell r="DF326">
            <v>0</v>
          </cell>
          <cell r="DG326">
            <v>128617</v>
          </cell>
          <cell r="DH326">
            <v>56</v>
          </cell>
          <cell r="DI326">
            <v>0</v>
          </cell>
          <cell r="DJ326">
            <v>1.345</v>
          </cell>
          <cell r="DK326">
            <v>0</v>
          </cell>
          <cell r="DL326">
            <v>0</v>
          </cell>
          <cell r="DO326">
            <v>0</v>
          </cell>
          <cell r="DP326">
            <v>0</v>
          </cell>
          <cell r="DQ326">
            <v>0</v>
          </cell>
          <cell r="DR326">
            <v>1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3796.1</v>
          </cell>
          <cell r="EB326">
            <v>3796.1</v>
          </cell>
          <cell r="EC326">
            <v>0</v>
          </cell>
          <cell r="ED326">
            <v>0</v>
          </cell>
          <cell r="EE326">
            <v>3796.1</v>
          </cell>
          <cell r="EF326">
            <v>3796.1</v>
          </cell>
          <cell r="EG326">
            <v>0</v>
          </cell>
          <cell r="EI326">
            <v>0</v>
          </cell>
          <cell r="EJ326">
            <v>0</v>
          </cell>
          <cell r="EK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132413.1</v>
          </cell>
          <cell r="EQ326">
            <v>0</v>
          </cell>
          <cell r="ER326">
            <v>132413.1</v>
          </cell>
          <cell r="ES326">
            <v>1577087.8136373714</v>
          </cell>
          <cell r="ET326">
            <v>0</v>
          </cell>
          <cell r="EU326">
            <v>1577087.8136373714</v>
          </cell>
          <cell r="EV326">
            <v>1573291.7136373713</v>
          </cell>
          <cell r="EW326">
            <v>4013.4992694830903</v>
          </cell>
          <cell r="EX326">
            <v>4265</v>
          </cell>
          <cell r="EY326">
            <v>251.5007305169097</v>
          </cell>
          <cell r="EZ326">
            <v>1671880</v>
          </cell>
          <cell r="FA326">
            <v>98588.286362628685</v>
          </cell>
          <cell r="FB326">
            <v>1675676.1</v>
          </cell>
          <cell r="FC326">
            <v>1646377.2038130597</v>
          </cell>
          <cell r="FD326">
            <v>0</v>
          </cell>
          <cell r="FE326">
            <v>1675676.1</v>
          </cell>
        </row>
        <row r="327">
          <cell r="A327">
            <v>2147</v>
          </cell>
          <cell r="B327">
            <v>8812147</v>
          </cell>
          <cell r="E327" t="str">
            <v>Ryedene Primary and Nursery School</v>
          </cell>
          <cell r="F327" t="str">
            <v>P</v>
          </cell>
          <cell r="G327" t="str">
            <v/>
          </cell>
          <cell r="H327" t="str">
            <v/>
          </cell>
          <cell r="I327" t="str">
            <v>Y</v>
          </cell>
          <cell r="K327">
            <v>2147</v>
          </cell>
          <cell r="L327">
            <v>143127</v>
          </cell>
          <cell r="M327">
            <v>25</v>
          </cell>
          <cell r="O327">
            <v>7</v>
          </cell>
          <cell r="P327">
            <v>0</v>
          </cell>
          <cell r="Q327">
            <v>0</v>
          </cell>
          <cell r="S327">
            <v>64.583333333333329</v>
          </cell>
          <cell r="T327">
            <v>237</v>
          </cell>
          <cell r="V327">
            <v>301.58333333333331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301.58333333333331</v>
          </cell>
          <cell r="AF327">
            <v>952430.32499999995</v>
          </cell>
          <cell r="AG327">
            <v>0</v>
          </cell>
          <cell r="AH327">
            <v>0</v>
          </cell>
          <cell r="AI327">
            <v>0</v>
          </cell>
          <cell r="AJ327">
            <v>952430.32499999995</v>
          </cell>
          <cell r="AK327">
            <v>116.64024390243898</v>
          </cell>
          <cell r="AL327">
            <v>54820.91463414632</v>
          </cell>
          <cell r="AM327">
            <v>0</v>
          </cell>
          <cell r="AN327">
            <v>0</v>
          </cell>
          <cell r="AO327">
            <v>54820.91463414632</v>
          </cell>
          <cell r="AP327">
            <v>123.99593495934955</v>
          </cell>
          <cell r="AQ327">
            <v>73157.601626016243</v>
          </cell>
          <cell r="AR327">
            <v>0</v>
          </cell>
          <cell r="AS327">
            <v>0</v>
          </cell>
          <cell r="AT327">
            <v>73157.601626016243</v>
          </cell>
          <cell r="AU327">
            <v>17.989181286549695</v>
          </cell>
          <cell r="AV327">
            <v>0</v>
          </cell>
          <cell r="AW327">
            <v>10.581871345029235</v>
          </cell>
          <cell r="AX327">
            <v>2328.0116959064317</v>
          </cell>
          <cell r="AY327">
            <v>68.782163742689903</v>
          </cell>
          <cell r="AZ327">
            <v>18571.184210526273</v>
          </cell>
          <cell r="BA327">
            <v>80.422222222222317</v>
          </cell>
          <cell r="BB327">
            <v>33777.333333333372</v>
          </cell>
          <cell r="BC327">
            <v>9.52368421052633</v>
          </cell>
          <cell r="BD327">
            <v>4380.8947368421113</v>
          </cell>
          <cell r="BE327">
            <v>100.52777777777767</v>
          </cell>
          <cell r="BF327">
            <v>49258.611111111059</v>
          </cell>
          <cell r="BG327">
            <v>13.756432748538012</v>
          </cell>
          <cell r="BH327">
            <v>8804.1169590643276</v>
          </cell>
          <cell r="BI327">
            <v>117120.15204678358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117120.15204678358</v>
          </cell>
          <cell r="BZ327">
            <v>245098.66830694614</v>
          </cell>
          <cell r="CA327">
            <v>0</v>
          </cell>
          <cell r="CB327">
            <v>245098.66830694614</v>
          </cell>
          <cell r="CC327">
            <v>58.641203703703702</v>
          </cell>
          <cell r="CD327">
            <v>66264.560185185182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66264.560185185182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22.905063291139239</v>
          </cell>
          <cell r="CX327">
            <v>12941.360759493669</v>
          </cell>
          <cell r="CY327">
            <v>0</v>
          </cell>
          <cell r="CZ327">
            <v>0</v>
          </cell>
          <cell r="DA327">
            <v>12941.360759493669</v>
          </cell>
          <cell r="DB327">
            <v>1276734.9142516248</v>
          </cell>
          <cell r="DC327">
            <v>0</v>
          </cell>
          <cell r="DD327">
            <v>1276734.9142516248</v>
          </cell>
          <cell r="DE327">
            <v>128617</v>
          </cell>
          <cell r="DF327">
            <v>0</v>
          </cell>
          <cell r="DG327">
            <v>128617</v>
          </cell>
          <cell r="DH327">
            <v>43.083333333333329</v>
          </cell>
          <cell r="DI327">
            <v>0</v>
          </cell>
          <cell r="DJ327">
            <v>0.57399999999999995</v>
          </cell>
          <cell r="DK327">
            <v>0</v>
          </cell>
          <cell r="DL327">
            <v>0</v>
          </cell>
          <cell r="DO327">
            <v>0</v>
          </cell>
          <cell r="DP327">
            <v>0</v>
          </cell>
          <cell r="DQ327">
            <v>0</v>
          </cell>
          <cell r="DR327">
            <v>1.0156360164</v>
          </cell>
          <cell r="DS327">
            <v>21974.105579009811</v>
          </cell>
          <cell r="DT327">
            <v>0</v>
          </cell>
          <cell r="DU327">
            <v>21974.105579009811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  <cell r="EA327">
            <v>4313.75</v>
          </cell>
          <cell r="EB327">
            <v>4313.75</v>
          </cell>
          <cell r="EC327">
            <v>0</v>
          </cell>
          <cell r="ED327">
            <v>0</v>
          </cell>
          <cell r="EE327">
            <v>4313.75</v>
          </cell>
          <cell r="EF327">
            <v>4313.75</v>
          </cell>
          <cell r="EG327">
            <v>0</v>
          </cell>
          <cell r="EI327">
            <v>0</v>
          </cell>
          <cell r="EJ327">
            <v>0</v>
          </cell>
          <cell r="EK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154904.8555790098</v>
          </cell>
          <cell r="EQ327">
            <v>0</v>
          </cell>
          <cell r="ER327">
            <v>154904.8555790098</v>
          </cell>
          <cell r="ES327">
            <v>1431639.7698306346</v>
          </cell>
          <cell r="ET327">
            <v>0</v>
          </cell>
          <cell r="EU327">
            <v>1431639.7698306346</v>
          </cell>
          <cell r="EV327">
            <v>1427326.0198306346</v>
          </cell>
          <cell r="EW327">
            <v>4732.774865423492</v>
          </cell>
          <cell r="EX327">
            <v>4265</v>
          </cell>
          <cell r="EY327">
            <v>0</v>
          </cell>
          <cell r="EZ327">
            <v>1286252.9166666665</v>
          </cell>
          <cell r="FA327">
            <v>0</v>
          </cell>
          <cell r="FB327">
            <v>1431639.7698306346</v>
          </cell>
          <cell r="FC327">
            <v>1372541.7584889866</v>
          </cell>
          <cell r="FD327">
            <v>0</v>
          </cell>
          <cell r="FE327">
            <v>1431639.7698306346</v>
          </cell>
        </row>
        <row r="328">
          <cell r="A328">
            <v>2138</v>
          </cell>
          <cell r="B328">
            <v>8812138</v>
          </cell>
          <cell r="E328" t="str">
            <v>Shalford Primary School</v>
          </cell>
          <cell r="F328" t="str">
            <v>P</v>
          </cell>
          <cell r="G328" t="str">
            <v/>
          </cell>
          <cell r="H328" t="str">
            <v/>
          </cell>
          <cell r="I328" t="str">
            <v>Y</v>
          </cell>
          <cell r="K328">
            <v>2138</v>
          </cell>
          <cell r="L328">
            <v>142935</v>
          </cell>
          <cell r="O328">
            <v>7</v>
          </cell>
          <cell r="P328">
            <v>0</v>
          </cell>
          <cell r="Q328">
            <v>0</v>
          </cell>
          <cell r="S328">
            <v>10</v>
          </cell>
          <cell r="T328">
            <v>54</v>
          </cell>
          <cell r="V328">
            <v>64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64</v>
          </cell>
          <cell r="AF328">
            <v>202118.39999999999</v>
          </cell>
          <cell r="AG328">
            <v>0</v>
          </cell>
          <cell r="AH328">
            <v>0</v>
          </cell>
          <cell r="AI328">
            <v>0</v>
          </cell>
          <cell r="AJ328">
            <v>202118.39999999999</v>
          </cell>
          <cell r="AK328">
            <v>12</v>
          </cell>
          <cell r="AL328">
            <v>5640</v>
          </cell>
          <cell r="AM328">
            <v>0</v>
          </cell>
          <cell r="AN328">
            <v>0</v>
          </cell>
          <cell r="AO328">
            <v>5640</v>
          </cell>
          <cell r="AP328">
            <v>15</v>
          </cell>
          <cell r="AQ328">
            <v>8850</v>
          </cell>
          <cell r="AR328">
            <v>0</v>
          </cell>
          <cell r="AS328">
            <v>0</v>
          </cell>
          <cell r="AT328">
            <v>8850</v>
          </cell>
          <cell r="AU328">
            <v>61.968253968253954</v>
          </cell>
          <cell r="AV328">
            <v>0</v>
          </cell>
          <cell r="AW328">
            <v>1.0158730158730176</v>
          </cell>
          <cell r="AX328">
            <v>223.49206349206386</v>
          </cell>
          <cell r="AY328">
            <v>1.0158730158730176</v>
          </cell>
          <cell r="AZ328">
            <v>274.28571428571473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497.77777777777862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497.77777777777862</v>
          </cell>
          <cell r="BZ328">
            <v>14987.777777777779</v>
          </cell>
          <cell r="CA328">
            <v>0</v>
          </cell>
          <cell r="CB328">
            <v>14987.777777777779</v>
          </cell>
          <cell r="CC328">
            <v>14.933333333333334</v>
          </cell>
          <cell r="CD328">
            <v>16874.666666666668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16874.666666666668</v>
          </cell>
          <cell r="CR328">
            <v>6.16</v>
          </cell>
          <cell r="CS328">
            <v>5698</v>
          </cell>
          <cell r="CT328">
            <v>0</v>
          </cell>
          <cell r="CU328">
            <v>0</v>
          </cell>
          <cell r="CV328">
            <v>5698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239678.84444444443</v>
          </cell>
          <cell r="DC328">
            <v>0</v>
          </cell>
          <cell r="DD328">
            <v>239678.84444444443</v>
          </cell>
          <cell r="DE328">
            <v>128617</v>
          </cell>
          <cell r="DF328">
            <v>0</v>
          </cell>
          <cell r="DG328">
            <v>128617</v>
          </cell>
          <cell r="DH328">
            <v>9.1428571428571423</v>
          </cell>
          <cell r="DI328">
            <v>1</v>
          </cell>
          <cell r="DJ328">
            <v>2.6179999999999999</v>
          </cell>
          <cell r="DK328">
            <v>0</v>
          </cell>
          <cell r="DL328">
            <v>1</v>
          </cell>
          <cell r="DO328">
            <v>55000</v>
          </cell>
          <cell r="DP328">
            <v>0</v>
          </cell>
          <cell r="DQ328">
            <v>55000</v>
          </cell>
          <cell r="DR328">
            <v>1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  <cell r="EA328">
            <v>2144.4</v>
          </cell>
          <cell r="EB328">
            <v>2144.4</v>
          </cell>
          <cell r="EC328">
            <v>0</v>
          </cell>
          <cell r="ED328">
            <v>0</v>
          </cell>
          <cell r="EE328">
            <v>2144.4</v>
          </cell>
          <cell r="EF328">
            <v>2144.4</v>
          </cell>
          <cell r="EG328">
            <v>0</v>
          </cell>
          <cell r="EI328">
            <v>0</v>
          </cell>
          <cell r="EJ328">
            <v>0</v>
          </cell>
          <cell r="EK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185761.4</v>
          </cell>
          <cell r="EQ328">
            <v>0</v>
          </cell>
          <cell r="ER328">
            <v>185761.4</v>
          </cell>
          <cell r="ES328">
            <v>425440.24444444443</v>
          </cell>
          <cell r="ET328">
            <v>0</v>
          </cell>
          <cell r="EU328">
            <v>425440.24444444443</v>
          </cell>
          <cell r="EV328">
            <v>423295.8444444444</v>
          </cell>
          <cell r="EW328">
            <v>6613.9975694444438</v>
          </cell>
          <cell r="EX328">
            <v>4265</v>
          </cell>
          <cell r="EY328">
            <v>0</v>
          </cell>
          <cell r="EZ328">
            <v>272960</v>
          </cell>
          <cell r="FA328">
            <v>0</v>
          </cell>
          <cell r="FB328">
            <v>425440.24444444443</v>
          </cell>
          <cell r="FC328">
            <v>392953.99778946268</v>
          </cell>
          <cell r="FD328">
            <v>0</v>
          </cell>
          <cell r="FE328">
            <v>425440.24444444443</v>
          </cell>
        </row>
        <row r="329">
          <cell r="A329">
            <v>3131</v>
          </cell>
          <cell r="B329">
            <v>8813131</v>
          </cell>
          <cell r="C329">
            <v>3908</v>
          </cell>
          <cell r="D329" t="str">
            <v>RB053908</v>
          </cell>
          <cell r="E329" t="str">
            <v>Sheering Church of England Voluntary Controlled Primary School</v>
          </cell>
          <cell r="F329" t="str">
            <v>P</v>
          </cell>
          <cell r="G329" t="str">
            <v>Y</v>
          </cell>
          <cell r="H329">
            <v>10023715</v>
          </cell>
          <cell r="I329" t="str">
            <v/>
          </cell>
          <cell r="K329">
            <v>3131</v>
          </cell>
          <cell r="L329">
            <v>115099</v>
          </cell>
          <cell r="O329">
            <v>7</v>
          </cell>
          <cell r="P329">
            <v>0</v>
          </cell>
          <cell r="Q329">
            <v>0</v>
          </cell>
          <cell r="S329">
            <v>12</v>
          </cell>
          <cell r="T329">
            <v>91</v>
          </cell>
          <cell r="V329">
            <v>103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103</v>
          </cell>
          <cell r="AF329">
            <v>325284.3</v>
          </cell>
          <cell r="AG329">
            <v>0</v>
          </cell>
          <cell r="AH329">
            <v>0</v>
          </cell>
          <cell r="AI329">
            <v>0</v>
          </cell>
          <cell r="AJ329">
            <v>325284.3</v>
          </cell>
          <cell r="AK329">
            <v>19.000000000000028</v>
          </cell>
          <cell r="AL329">
            <v>8930.0000000000127</v>
          </cell>
          <cell r="AM329">
            <v>0</v>
          </cell>
          <cell r="AN329">
            <v>0</v>
          </cell>
          <cell r="AO329">
            <v>8930.0000000000127</v>
          </cell>
          <cell r="AP329">
            <v>19.999999999999961</v>
          </cell>
          <cell r="AQ329">
            <v>11799.999999999976</v>
          </cell>
          <cell r="AR329">
            <v>0</v>
          </cell>
          <cell r="AS329">
            <v>0</v>
          </cell>
          <cell r="AT329">
            <v>11799.999999999976</v>
          </cell>
          <cell r="AU329">
            <v>98.999999999999972</v>
          </cell>
          <cell r="AV329">
            <v>0</v>
          </cell>
          <cell r="AW329">
            <v>2.9999999999999991</v>
          </cell>
          <cell r="AX329">
            <v>659.99999999999977</v>
          </cell>
          <cell r="AY329">
            <v>1</v>
          </cell>
          <cell r="AZ329">
            <v>270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929.99999999999977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929.99999999999977</v>
          </cell>
          <cell r="BZ329">
            <v>21659.999999999989</v>
          </cell>
          <cell r="CA329">
            <v>0</v>
          </cell>
          <cell r="CB329">
            <v>21659.999999999989</v>
          </cell>
          <cell r="CC329">
            <v>16.978021978021978</v>
          </cell>
          <cell r="CD329">
            <v>19185.164835164836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19185.164835164836</v>
          </cell>
          <cell r="CR329">
            <v>0.82000000000000117</v>
          </cell>
          <cell r="CS329">
            <v>758.50000000000114</v>
          </cell>
          <cell r="CT329">
            <v>0</v>
          </cell>
          <cell r="CU329">
            <v>0</v>
          </cell>
          <cell r="CV329">
            <v>758.50000000000114</v>
          </cell>
          <cell r="CW329">
            <v>1.131868131868133</v>
          </cell>
          <cell r="CX329">
            <v>639.50549450549511</v>
          </cell>
          <cell r="CY329">
            <v>0</v>
          </cell>
          <cell r="CZ329">
            <v>0</v>
          </cell>
          <cell r="DA329">
            <v>639.50549450549511</v>
          </cell>
          <cell r="DB329">
            <v>367527.47032967035</v>
          </cell>
          <cell r="DC329">
            <v>0</v>
          </cell>
          <cell r="DD329">
            <v>367527.47032967035</v>
          </cell>
          <cell r="DE329">
            <v>128617</v>
          </cell>
          <cell r="DF329">
            <v>0</v>
          </cell>
          <cell r="DG329">
            <v>128617</v>
          </cell>
          <cell r="DH329">
            <v>14.714285714285714</v>
          </cell>
          <cell r="DI329">
            <v>0.62483311081441917</v>
          </cell>
          <cell r="DJ329">
            <v>1.6559999999999999</v>
          </cell>
          <cell r="DK329">
            <v>0</v>
          </cell>
          <cell r="DL329">
            <v>0.13999999999999957</v>
          </cell>
          <cell r="DO329">
            <v>4811.2149532710127</v>
          </cell>
          <cell r="DP329">
            <v>0</v>
          </cell>
          <cell r="DQ329">
            <v>4811.2149532710127</v>
          </cell>
          <cell r="DR329">
            <v>1.0156360164</v>
          </cell>
          <cell r="DS329">
            <v>7832.9513107573139</v>
          </cell>
          <cell r="DT329">
            <v>0</v>
          </cell>
          <cell r="DU329">
            <v>7832.9513107573139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8982</v>
          </cell>
          <cell r="EB329">
            <v>9126</v>
          </cell>
          <cell r="EC329">
            <v>0</v>
          </cell>
          <cell r="ED329">
            <v>0</v>
          </cell>
          <cell r="EE329">
            <v>9126</v>
          </cell>
          <cell r="EF329">
            <v>9126</v>
          </cell>
          <cell r="EG329">
            <v>0</v>
          </cell>
          <cell r="EI329">
            <v>0</v>
          </cell>
          <cell r="EJ329">
            <v>0</v>
          </cell>
          <cell r="EK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150387.16626402832</v>
          </cell>
          <cell r="EQ329">
            <v>0</v>
          </cell>
          <cell r="ER329">
            <v>150387.16626402832</v>
          </cell>
          <cell r="ES329">
            <v>517914.63659369864</v>
          </cell>
          <cell r="ET329">
            <v>0</v>
          </cell>
          <cell r="EU329">
            <v>517914.63659369864</v>
          </cell>
          <cell r="EV329">
            <v>508788.6365936987</v>
          </cell>
          <cell r="EW329">
            <v>4939.6955009096964</v>
          </cell>
          <cell r="EX329">
            <v>4265</v>
          </cell>
          <cell r="EY329">
            <v>0</v>
          </cell>
          <cell r="EZ329">
            <v>439295</v>
          </cell>
          <cell r="FA329">
            <v>0</v>
          </cell>
          <cell r="FB329">
            <v>517914.63659369864</v>
          </cell>
          <cell r="FC329">
            <v>521148.56240735477</v>
          </cell>
          <cell r="FD329">
            <v>3233.9258136561257</v>
          </cell>
          <cell r="FE329">
            <v>521148.56240735477</v>
          </cell>
        </row>
        <row r="330">
          <cell r="A330">
            <v>2164</v>
          </cell>
          <cell r="B330">
            <v>8812164</v>
          </cell>
          <cell r="E330" t="str">
            <v>Silver End Academy</v>
          </cell>
          <cell r="F330" t="str">
            <v>P</v>
          </cell>
          <cell r="G330" t="str">
            <v/>
          </cell>
          <cell r="H330" t="str">
            <v/>
          </cell>
          <cell r="I330" t="str">
            <v>Y</v>
          </cell>
          <cell r="K330">
            <v>2164</v>
          </cell>
          <cell r="L330">
            <v>144955</v>
          </cell>
          <cell r="O330">
            <v>7</v>
          </cell>
          <cell r="P330">
            <v>0</v>
          </cell>
          <cell r="Q330">
            <v>0</v>
          </cell>
          <cell r="S330">
            <v>45</v>
          </cell>
          <cell r="T330">
            <v>248</v>
          </cell>
          <cell r="V330">
            <v>293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293</v>
          </cell>
          <cell r="AF330">
            <v>925323.29999999993</v>
          </cell>
          <cell r="AG330">
            <v>0</v>
          </cell>
          <cell r="AH330">
            <v>0</v>
          </cell>
          <cell r="AI330">
            <v>0</v>
          </cell>
          <cell r="AJ330">
            <v>925323.29999999993</v>
          </cell>
          <cell r="AK330">
            <v>53.000000000000036</v>
          </cell>
          <cell r="AL330">
            <v>24910.000000000018</v>
          </cell>
          <cell r="AM330">
            <v>0</v>
          </cell>
          <cell r="AN330">
            <v>0</v>
          </cell>
          <cell r="AO330">
            <v>24910.000000000018</v>
          </cell>
          <cell r="AP330">
            <v>60.999999999999858</v>
          </cell>
          <cell r="AQ330">
            <v>35989.999999999913</v>
          </cell>
          <cell r="AR330">
            <v>0</v>
          </cell>
          <cell r="AS330">
            <v>0</v>
          </cell>
          <cell r="AT330">
            <v>35989.999999999913</v>
          </cell>
          <cell r="AU330">
            <v>144.99999999999991</v>
          </cell>
          <cell r="AV330">
            <v>0</v>
          </cell>
          <cell r="AW330">
            <v>146.99999999999994</v>
          </cell>
          <cell r="AX330">
            <v>32339.999999999989</v>
          </cell>
          <cell r="AY330">
            <v>0.99999999999999989</v>
          </cell>
          <cell r="AZ330">
            <v>269.99999999999994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32609.999999999989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32609.999999999989</v>
          </cell>
          <cell r="BZ330">
            <v>93509.999999999913</v>
          </cell>
          <cell r="CA330">
            <v>0</v>
          </cell>
          <cell r="CB330">
            <v>93509.999999999913</v>
          </cell>
          <cell r="CC330">
            <v>72.969348659003828</v>
          </cell>
          <cell r="CD330">
            <v>82455.363984674332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82455.363984674332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2.362903225806452</v>
          </cell>
          <cell r="CX330">
            <v>1335.0403225806454</v>
          </cell>
          <cell r="CY330">
            <v>0</v>
          </cell>
          <cell r="CZ330">
            <v>0</v>
          </cell>
          <cell r="DA330">
            <v>1335.0403225806454</v>
          </cell>
          <cell r="DB330">
            <v>1102623.7043072546</v>
          </cell>
          <cell r="DC330">
            <v>0</v>
          </cell>
          <cell r="DD330">
            <v>1102623.7043072546</v>
          </cell>
          <cell r="DE330">
            <v>128617</v>
          </cell>
          <cell r="DF330">
            <v>0</v>
          </cell>
          <cell r="DG330">
            <v>128617</v>
          </cell>
          <cell r="DH330">
            <v>41.857142857142854</v>
          </cell>
          <cell r="DI330">
            <v>0</v>
          </cell>
          <cell r="DJ330">
            <v>2.2240000000000002</v>
          </cell>
          <cell r="DK330">
            <v>0</v>
          </cell>
          <cell r="DL330">
            <v>1</v>
          </cell>
          <cell r="DO330">
            <v>0</v>
          </cell>
          <cell r="DP330">
            <v>0</v>
          </cell>
          <cell r="DQ330">
            <v>0</v>
          </cell>
          <cell r="DR330">
            <v>1</v>
          </cell>
          <cell r="DS330">
            <v>0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7136.4560000000001</v>
          </cell>
          <cell r="EB330">
            <v>7136.4560000000001</v>
          </cell>
          <cell r="EC330">
            <v>0</v>
          </cell>
          <cell r="ED330">
            <v>0</v>
          </cell>
          <cell r="EE330">
            <v>7136.4560000000001</v>
          </cell>
          <cell r="EF330">
            <v>7136.4560000000001</v>
          </cell>
          <cell r="EG330">
            <v>0</v>
          </cell>
          <cell r="EI330">
            <v>0</v>
          </cell>
          <cell r="EJ330">
            <v>0</v>
          </cell>
          <cell r="EK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135753.45600000001</v>
          </cell>
          <cell r="EQ330">
            <v>0</v>
          </cell>
          <cell r="ER330">
            <v>135753.45600000001</v>
          </cell>
          <cell r="ES330">
            <v>1238377.1603072546</v>
          </cell>
          <cell r="ET330">
            <v>0</v>
          </cell>
          <cell r="EU330">
            <v>1238377.1603072546</v>
          </cell>
          <cell r="EV330">
            <v>1231240.7043072546</v>
          </cell>
          <cell r="EW330">
            <v>4202.1867041203232</v>
          </cell>
          <cell r="EX330">
            <v>4265</v>
          </cell>
          <cell r="EY330">
            <v>62.813295879676843</v>
          </cell>
          <cell r="EZ330">
            <v>1249645</v>
          </cell>
          <cell r="FA330">
            <v>18404.295692745363</v>
          </cell>
          <cell r="FB330">
            <v>1256781.456</v>
          </cell>
          <cell r="FC330">
            <v>1239419.1506839294</v>
          </cell>
          <cell r="FD330">
            <v>0</v>
          </cell>
          <cell r="FE330">
            <v>1256781.456</v>
          </cell>
        </row>
        <row r="331">
          <cell r="A331">
            <v>2139</v>
          </cell>
          <cell r="B331">
            <v>8812139</v>
          </cell>
          <cell r="E331" t="str">
            <v>Sir Martin Frobisher Academy</v>
          </cell>
          <cell r="F331" t="str">
            <v>P</v>
          </cell>
          <cell r="G331" t="str">
            <v/>
          </cell>
          <cell r="H331" t="str">
            <v/>
          </cell>
          <cell r="I331" t="str">
            <v>Y</v>
          </cell>
          <cell r="K331">
            <v>2139</v>
          </cell>
          <cell r="L331">
            <v>143121</v>
          </cell>
          <cell r="O331">
            <v>7</v>
          </cell>
          <cell r="P331">
            <v>0</v>
          </cell>
          <cell r="Q331">
            <v>0</v>
          </cell>
          <cell r="S331">
            <v>11</v>
          </cell>
          <cell r="T331">
            <v>176</v>
          </cell>
          <cell r="V331">
            <v>187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187</v>
          </cell>
          <cell r="AF331">
            <v>590564.69999999995</v>
          </cell>
          <cell r="AG331">
            <v>0</v>
          </cell>
          <cell r="AH331">
            <v>0</v>
          </cell>
          <cell r="AI331">
            <v>0</v>
          </cell>
          <cell r="AJ331">
            <v>590564.69999999995</v>
          </cell>
          <cell r="AK331">
            <v>132.00000000000009</v>
          </cell>
          <cell r="AL331">
            <v>62040.000000000044</v>
          </cell>
          <cell r="AM331">
            <v>0</v>
          </cell>
          <cell r="AN331">
            <v>0</v>
          </cell>
          <cell r="AO331">
            <v>62040.000000000044</v>
          </cell>
          <cell r="AP331">
            <v>138.99999999999994</v>
          </cell>
          <cell r="AQ331">
            <v>82009.999999999971</v>
          </cell>
          <cell r="AR331">
            <v>0</v>
          </cell>
          <cell r="AS331">
            <v>0</v>
          </cell>
          <cell r="AT331">
            <v>82009.999999999971</v>
          </cell>
          <cell r="AU331">
            <v>4.0432432432432392</v>
          </cell>
          <cell r="AV331">
            <v>0</v>
          </cell>
          <cell r="AW331">
            <v>12.129729729729736</v>
          </cell>
          <cell r="AX331">
            <v>2668.5405405405418</v>
          </cell>
          <cell r="AY331">
            <v>0</v>
          </cell>
          <cell r="AZ331">
            <v>0</v>
          </cell>
          <cell r="BA331">
            <v>4.0432432432432392</v>
          </cell>
          <cell r="BB331">
            <v>1698.1621621621605</v>
          </cell>
          <cell r="BC331">
            <v>8.0864864864864785</v>
          </cell>
          <cell r="BD331">
            <v>3719.7837837837801</v>
          </cell>
          <cell r="BE331">
            <v>33.356756756756688</v>
          </cell>
          <cell r="BF331">
            <v>16344.810810810777</v>
          </cell>
          <cell r="BG331">
            <v>125.34054054054049</v>
          </cell>
          <cell r="BH331">
            <v>80217.945945945918</v>
          </cell>
          <cell r="BI331">
            <v>104649.24324324318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104649.24324324318</v>
          </cell>
          <cell r="BZ331">
            <v>248699.2432432432</v>
          </cell>
          <cell r="CA331">
            <v>0</v>
          </cell>
          <cell r="CB331">
            <v>248699.2432432432</v>
          </cell>
          <cell r="CC331">
            <v>94.010928961748633</v>
          </cell>
          <cell r="CD331">
            <v>106232.34972677595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106232.34972677595</v>
          </cell>
          <cell r="CR331">
            <v>16.780000000000072</v>
          </cell>
          <cell r="CS331">
            <v>15521.500000000067</v>
          </cell>
          <cell r="CT331">
            <v>0</v>
          </cell>
          <cell r="CU331">
            <v>0</v>
          </cell>
          <cell r="CV331">
            <v>15521.500000000067</v>
          </cell>
          <cell r="CW331">
            <v>2.1250000000000067</v>
          </cell>
          <cell r="CX331">
            <v>1200.6250000000039</v>
          </cell>
          <cell r="CY331">
            <v>0</v>
          </cell>
          <cell r="CZ331">
            <v>0</v>
          </cell>
          <cell r="DA331">
            <v>1200.6250000000039</v>
          </cell>
          <cell r="DB331">
            <v>962218.41797001928</v>
          </cell>
          <cell r="DC331">
            <v>0</v>
          </cell>
          <cell r="DD331">
            <v>962218.41797001928</v>
          </cell>
          <cell r="DE331">
            <v>128617</v>
          </cell>
          <cell r="DF331">
            <v>0</v>
          </cell>
          <cell r="DG331">
            <v>128617</v>
          </cell>
          <cell r="DH331">
            <v>26.714285714285715</v>
          </cell>
          <cell r="DI331">
            <v>0</v>
          </cell>
          <cell r="DJ331">
            <v>1.923</v>
          </cell>
          <cell r="DK331">
            <v>0</v>
          </cell>
          <cell r="DL331">
            <v>0.80750000000000011</v>
          </cell>
          <cell r="DO331">
            <v>0</v>
          </cell>
          <cell r="DP331">
            <v>0</v>
          </cell>
          <cell r="DQ331">
            <v>0</v>
          </cell>
          <cell r="DR331">
            <v>1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4502.6000000000004</v>
          </cell>
          <cell r="EB331">
            <v>4502.6000000000004</v>
          </cell>
          <cell r="EC331">
            <v>0</v>
          </cell>
          <cell r="ED331">
            <v>0</v>
          </cell>
          <cell r="EE331">
            <v>4502.6000000000004</v>
          </cell>
          <cell r="EF331">
            <v>4502.6000000000004</v>
          </cell>
          <cell r="EG331">
            <v>0</v>
          </cell>
          <cell r="EI331">
            <v>0</v>
          </cell>
          <cell r="EJ331">
            <v>0</v>
          </cell>
          <cell r="EK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133119.6</v>
          </cell>
          <cell r="EQ331">
            <v>0</v>
          </cell>
          <cell r="ER331">
            <v>133119.6</v>
          </cell>
          <cell r="ES331">
            <v>1095338.0179700193</v>
          </cell>
          <cell r="ET331">
            <v>0</v>
          </cell>
          <cell r="EU331">
            <v>1095338.0179700193</v>
          </cell>
          <cell r="EV331">
            <v>1090835.4179700194</v>
          </cell>
          <cell r="EW331">
            <v>5833.3444811230984</v>
          </cell>
          <cell r="EX331">
            <v>4265</v>
          </cell>
          <cell r="EY331">
            <v>0</v>
          </cell>
          <cell r="EZ331">
            <v>797555</v>
          </cell>
          <cell r="FA331">
            <v>0</v>
          </cell>
          <cell r="FB331">
            <v>1095338.0179700193</v>
          </cell>
          <cell r="FC331">
            <v>989476.32642584026</v>
          </cell>
          <cell r="FD331">
            <v>0</v>
          </cell>
          <cell r="FE331">
            <v>1095338.0179700193</v>
          </cell>
        </row>
        <row r="332">
          <cell r="A332">
            <v>5222</v>
          </cell>
          <cell r="B332">
            <v>8815222</v>
          </cell>
          <cell r="E332" t="str">
            <v>South Benfleet Primary School</v>
          </cell>
          <cell r="F332" t="str">
            <v>P</v>
          </cell>
          <cell r="G332" t="str">
            <v/>
          </cell>
          <cell r="H332" t="str">
            <v/>
          </cell>
          <cell r="I332" t="str">
            <v>Y</v>
          </cell>
          <cell r="K332">
            <v>5222</v>
          </cell>
          <cell r="L332">
            <v>137029</v>
          </cell>
          <cell r="O332">
            <v>7</v>
          </cell>
          <cell r="P332">
            <v>0</v>
          </cell>
          <cell r="Q332">
            <v>0</v>
          </cell>
          <cell r="S332">
            <v>60</v>
          </cell>
          <cell r="T332">
            <v>351</v>
          </cell>
          <cell r="V332">
            <v>411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411</v>
          </cell>
          <cell r="AF332">
            <v>1297979.0999999999</v>
          </cell>
          <cell r="AG332">
            <v>0</v>
          </cell>
          <cell r="AH332">
            <v>0</v>
          </cell>
          <cell r="AI332">
            <v>0</v>
          </cell>
          <cell r="AJ332">
            <v>1297979.0999999999</v>
          </cell>
          <cell r="AK332">
            <v>28</v>
          </cell>
          <cell r="AL332">
            <v>13160</v>
          </cell>
          <cell r="AM332">
            <v>0</v>
          </cell>
          <cell r="AN332">
            <v>0</v>
          </cell>
          <cell r="AO332">
            <v>13160</v>
          </cell>
          <cell r="AP332">
            <v>36.999999999999993</v>
          </cell>
          <cell r="AQ332">
            <v>21829.999999999996</v>
          </cell>
          <cell r="AR332">
            <v>0</v>
          </cell>
          <cell r="AS332">
            <v>0</v>
          </cell>
          <cell r="AT332">
            <v>21829.999999999996</v>
          </cell>
          <cell r="AU332">
            <v>295.43765281173609</v>
          </cell>
          <cell r="AV332">
            <v>0</v>
          </cell>
          <cell r="AW332">
            <v>108.52811735941302</v>
          </cell>
          <cell r="AX332">
            <v>23876.185819070863</v>
          </cell>
          <cell r="AY332">
            <v>3.0146699266503649</v>
          </cell>
          <cell r="AZ332">
            <v>813.96088019559852</v>
          </cell>
          <cell r="BA332">
            <v>1.0048899755501204</v>
          </cell>
          <cell r="BB332">
            <v>422.05378973105059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3.0146699266503649</v>
          </cell>
          <cell r="BH332">
            <v>1929.3887530562336</v>
          </cell>
          <cell r="BI332">
            <v>27041.589242053746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27041.589242053746</v>
          </cell>
          <cell r="BZ332">
            <v>62031.589242053742</v>
          </cell>
          <cell r="CA332">
            <v>0</v>
          </cell>
          <cell r="CB332">
            <v>62031.589242053742</v>
          </cell>
          <cell r="CC332">
            <v>85.968481375358166</v>
          </cell>
          <cell r="CD332">
            <v>97144.383954154735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97144.383954154735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2.3418803418803429</v>
          </cell>
          <cell r="CX332">
            <v>1323.1623931623938</v>
          </cell>
          <cell r="CY332">
            <v>0</v>
          </cell>
          <cell r="CZ332">
            <v>0</v>
          </cell>
          <cell r="DA332">
            <v>1323.1623931623938</v>
          </cell>
          <cell r="DB332">
            <v>1458478.2355893708</v>
          </cell>
          <cell r="DC332">
            <v>0</v>
          </cell>
          <cell r="DD332">
            <v>1458478.2355893708</v>
          </cell>
          <cell r="DE332">
            <v>128617</v>
          </cell>
          <cell r="DF332">
            <v>0</v>
          </cell>
          <cell r="DG332">
            <v>128617</v>
          </cell>
          <cell r="DH332">
            <v>58.714285714285715</v>
          </cell>
          <cell r="DI332">
            <v>0</v>
          </cell>
          <cell r="DJ332">
            <v>0.81399999999999995</v>
          </cell>
          <cell r="DK332">
            <v>0</v>
          </cell>
          <cell r="DL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1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5718.8</v>
          </cell>
          <cell r="EB332">
            <v>5718.8</v>
          </cell>
          <cell r="EC332">
            <v>0</v>
          </cell>
          <cell r="ED332">
            <v>0</v>
          </cell>
          <cell r="EE332">
            <v>5718.8</v>
          </cell>
          <cell r="EF332">
            <v>5718.8000000000011</v>
          </cell>
          <cell r="EG332">
            <v>0</v>
          </cell>
          <cell r="EI332">
            <v>0</v>
          </cell>
          <cell r="EJ332">
            <v>0</v>
          </cell>
          <cell r="EK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134335.79999999999</v>
          </cell>
          <cell r="EQ332">
            <v>0</v>
          </cell>
          <cell r="ER332">
            <v>134335.79999999999</v>
          </cell>
          <cell r="ES332">
            <v>1592814.0355893709</v>
          </cell>
          <cell r="ET332">
            <v>0</v>
          </cell>
          <cell r="EU332">
            <v>1592814.0355893709</v>
          </cell>
          <cell r="EV332">
            <v>1587095.2355893708</v>
          </cell>
          <cell r="EW332">
            <v>3861.545585375598</v>
          </cell>
          <cell r="EX332">
            <v>4265</v>
          </cell>
          <cell r="EY332">
            <v>403.45441462440203</v>
          </cell>
          <cell r="EZ332">
            <v>1752915</v>
          </cell>
          <cell r="FA332">
            <v>165819.76441062917</v>
          </cell>
          <cell r="FB332">
            <v>1758633.8</v>
          </cell>
          <cell r="FC332">
            <v>1737645.9277338129</v>
          </cell>
          <cell r="FD332">
            <v>0</v>
          </cell>
          <cell r="FE332">
            <v>1758633.8</v>
          </cell>
        </row>
        <row r="333">
          <cell r="A333">
            <v>2911</v>
          </cell>
          <cell r="B333">
            <v>8812911</v>
          </cell>
          <cell r="C333">
            <v>1262</v>
          </cell>
          <cell r="D333" t="str">
            <v>RB051262</v>
          </cell>
          <cell r="E333" t="str">
            <v>South Green Infant School</v>
          </cell>
          <cell r="F333" t="str">
            <v>P</v>
          </cell>
          <cell r="G333" t="str">
            <v>Y</v>
          </cell>
          <cell r="H333">
            <v>10024246</v>
          </cell>
          <cell r="I333" t="str">
            <v/>
          </cell>
          <cell r="K333">
            <v>2911</v>
          </cell>
          <cell r="L333">
            <v>115039</v>
          </cell>
          <cell r="O333">
            <v>3</v>
          </cell>
          <cell r="P333">
            <v>0</v>
          </cell>
          <cell r="Q333">
            <v>0</v>
          </cell>
          <cell r="S333">
            <v>60</v>
          </cell>
          <cell r="T333">
            <v>115</v>
          </cell>
          <cell r="V333">
            <v>175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175</v>
          </cell>
          <cell r="AF333">
            <v>552667.5</v>
          </cell>
          <cell r="AG333">
            <v>0</v>
          </cell>
          <cell r="AH333">
            <v>0</v>
          </cell>
          <cell r="AI333">
            <v>0</v>
          </cell>
          <cell r="AJ333">
            <v>552667.5</v>
          </cell>
          <cell r="AK333">
            <v>29.00000000000005</v>
          </cell>
          <cell r="AL333">
            <v>13630.000000000024</v>
          </cell>
          <cell r="AM333">
            <v>0</v>
          </cell>
          <cell r="AN333">
            <v>0</v>
          </cell>
          <cell r="AO333">
            <v>13630.000000000024</v>
          </cell>
          <cell r="AP333">
            <v>29.00000000000005</v>
          </cell>
          <cell r="AQ333">
            <v>17110.000000000029</v>
          </cell>
          <cell r="AR333">
            <v>0</v>
          </cell>
          <cell r="AS333">
            <v>0</v>
          </cell>
          <cell r="AT333">
            <v>17110.000000000029</v>
          </cell>
          <cell r="AU333">
            <v>162.99999999999994</v>
          </cell>
          <cell r="AV333">
            <v>0</v>
          </cell>
          <cell r="AW333">
            <v>2.9999999999999925</v>
          </cell>
          <cell r="AX333">
            <v>659.99999999999829</v>
          </cell>
          <cell r="AY333">
            <v>0.99999999999999922</v>
          </cell>
          <cell r="AZ333">
            <v>269.99999999999977</v>
          </cell>
          <cell r="BA333">
            <v>2.9999999999999925</v>
          </cell>
          <cell r="BB333">
            <v>1259.9999999999968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5.0000000000000044</v>
          </cell>
          <cell r="BH333">
            <v>3200.0000000000027</v>
          </cell>
          <cell r="BI333">
            <v>5389.9999999999982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5389.9999999999982</v>
          </cell>
          <cell r="BZ333">
            <v>36130.000000000051</v>
          </cell>
          <cell r="CA333">
            <v>0</v>
          </cell>
          <cell r="CB333">
            <v>36130.000000000051</v>
          </cell>
          <cell r="CC333">
            <v>42.807609696225839</v>
          </cell>
          <cell r="CD333">
            <v>48372.598956735201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48372.598956735201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7.6086956521739104</v>
          </cell>
          <cell r="CX333">
            <v>4298.9130434782592</v>
          </cell>
          <cell r="CY333">
            <v>0</v>
          </cell>
          <cell r="CZ333">
            <v>0</v>
          </cell>
          <cell r="DA333">
            <v>4298.9130434782592</v>
          </cell>
          <cell r="DB333">
            <v>641469.01200021349</v>
          </cell>
          <cell r="DC333">
            <v>0</v>
          </cell>
          <cell r="DD333">
            <v>641469.01200021349</v>
          </cell>
          <cell r="DE333">
            <v>128617</v>
          </cell>
          <cell r="DF333">
            <v>0</v>
          </cell>
          <cell r="DG333">
            <v>128617</v>
          </cell>
          <cell r="DH333">
            <v>58.333333333333336</v>
          </cell>
          <cell r="DI333">
            <v>0</v>
          </cell>
          <cell r="DJ333">
            <v>0.73199999999999998</v>
          </cell>
          <cell r="DK333">
            <v>0</v>
          </cell>
          <cell r="DL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1.0156360164</v>
          </cell>
          <cell r="DS333">
            <v>12041.077513045941</v>
          </cell>
          <cell r="DT333">
            <v>0</v>
          </cell>
          <cell r="DU333">
            <v>12041.077513045941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3072.41</v>
          </cell>
          <cell r="EB333">
            <v>3705.06</v>
          </cell>
          <cell r="EC333">
            <v>0</v>
          </cell>
          <cell r="ED333">
            <v>0</v>
          </cell>
          <cell r="EE333">
            <v>3705.06</v>
          </cell>
          <cell r="EF333">
            <v>3705.06</v>
          </cell>
          <cell r="EG333">
            <v>0</v>
          </cell>
          <cell r="EI333">
            <v>0</v>
          </cell>
          <cell r="EJ333">
            <v>0</v>
          </cell>
          <cell r="EK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144363.13751304595</v>
          </cell>
          <cell r="EQ333">
            <v>0</v>
          </cell>
          <cell r="ER333">
            <v>144363.13751304595</v>
          </cell>
          <cell r="ES333">
            <v>785832.14951325941</v>
          </cell>
          <cell r="ET333">
            <v>0</v>
          </cell>
          <cell r="EU333">
            <v>785832.14951325941</v>
          </cell>
          <cell r="EV333">
            <v>782127.08951325947</v>
          </cell>
          <cell r="EW333">
            <v>4469.2976543614823</v>
          </cell>
          <cell r="EX333">
            <v>4265</v>
          </cell>
          <cell r="EY333">
            <v>0</v>
          </cell>
          <cell r="EZ333">
            <v>746375</v>
          </cell>
          <cell r="FA333">
            <v>0</v>
          </cell>
          <cell r="FB333">
            <v>785832.14951325941</v>
          </cell>
          <cell r="FC333">
            <v>777423.37867971719</v>
          </cell>
          <cell r="FD333">
            <v>0</v>
          </cell>
          <cell r="FE333">
            <v>785832.14951325941</v>
          </cell>
        </row>
        <row r="334">
          <cell r="A334">
            <v>2681</v>
          </cell>
          <cell r="B334">
            <v>8812681</v>
          </cell>
          <cell r="C334">
            <v>1260</v>
          </cell>
          <cell r="D334" t="str">
            <v>RB051260</v>
          </cell>
          <cell r="E334" t="str">
            <v>South Green Junior School</v>
          </cell>
          <cell r="F334" t="str">
            <v>P</v>
          </cell>
          <cell r="G334" t="str">
            <v>Y</v>
          </cell>
          <cell r="H334">
            <v>10024247</v>
          </cell>
          <cell r="I334" t="str">
            <v/>
          </cell>
          <cell r="K334">
            <v>2681</v>
          </cell>
          <cell r="L334">
            <v>114946</v>
          </cell>
          <cell r="O334">
            <v>4</v>
          </cell>
          <cell r="P334">
            <v>0</v>
          </cell>
          <cell r="Q334">
            <v>0</v>
          </cell>
          <cell r="S334">
            <v>0</v>
          </cell>
          <cell r="T334">
            <v>239</v>
          </cell>
          <cell r="V334">
            <v>239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239</v>
          </cell>
          <cell r="AF334">
            <v>754785.9</v>
          </cell>
          <cell r="AG334">
            <v>0</v>
          </cell>
          <cell r="AH334">
            <v>0</v>
          </cell>
          <cell r="AI334">
            <v>0</v>
          </cell>
          <cell r="AJ334">
            <v>754785.9</v>
          </cell>
          <cell r="AK334">
            <v>39.000000000000085</v>
          </cell>
          <cell r="AL334">
            <v>18330.00000000004</v>
          </cell>
          <cell r="AM334">
            <v>0</v>
          </cell>
          <cell r="AN334">
            <v>0</v>
          </cell>
          <cell r="AO334">
            <v>18330.00000000004</v>
          </cell>
          <cell r="AP334">
            <v>48</v>
          </cell>
          <cell r="AQ334">
            <v>28320</v>
          </cell>
          <cell r="AR334">
            <v>0</v>
          </cell>
          <cell r="AS334">
            <v>0</v>
          </cell>
          <cell r="AT334">
            <v>28320</v>
          </cell>
          <cell r="AU334">
            <v>217.99999999999997</v>
          </cell>
          <cell r="AV334">
            <v>0</v>
          </cell>
          <cell r="AW334">
            <v>0</v>
          </cell>
          <cell r="AX334">
            <v>0</v>
          </cell>
          <cell r="AY334">
            <v>4.9999999999999982</v>
          </cell>
          <cell r="AZ334">
            <v>1349.9999999999995</v>
          </cell>
          <cell r="BA334">
            <v>2.9999999999999938</v>
          </cell>
          <cell r="BB334">
            <v>1259.9999999999975</v>
          </cell>
          <cell r="BC334">
            <v>1.9999999999999989</v>
          </cell>
          <cell r="BD334">
            <v>919.99999999999955</v>
          </cell>
          <cell r="BE334">
            <v>1.9999999999999989</v>
          </cell>
          <cell r="BF334">
            <v>979.99999999999943</v>
          </cell>
          <cell r="BG334">
            <v>9.0000000000000053</v>
          </cell>
          <cell r="BH334">
            <v>5760.0000000000036</v>
          </cell>
          <cell r="BI334">
            <v>10270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10270</v>
          </cell>
          <cell r="BZ334">
            <v>56920.000000000044</v>
          </cell>
          <cell r="CA334">
            <v>0</v>
          </cell>
          <cell r="CB334">
            <v>56920.000000000044</v>
          </cell>
          <cell r="CC334">
            <v>59.75</v>
          </cell>
          <cell r="CD334">
            <v>67517.5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67517.5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4.9999999999999982</v>
          </cell>
          <cell r="CX334">
            <v>2824.9999999999991</v>
          </cell>
          <cell r="CY334">
            <v>0</v>
          </cell>
          <cell r="CZ334">
            <v>0</v>
          </cell>
          <cell r="DA334">
            <v>2824.9999999999991</v>
          </cell>
          <cell r="DB334">
            <v>882048.4</v>
          </cell>
          <cell r="DC334">
            <v>0</v>
          </cell>
          <cell r="DD334">
            <v>882048.4</v>
          </cell>
          <cell r="DE334">
            <v>128617</v>
          </cell>
          <cell r="DF334">
            <v>0</v>
          </cell>
          <cell r="DG334">
            <v>128617</v>
          </cell>
          <cell r="DH334">
            <v>59.75</v>
          </cell>
          <cell r="DI334">
            <v>0</v>
          </cell>
          <cell r="DJ334">
            <v>0.78100000000000003</v>
          </cell>
          <cell r="DK334">
            <v>0</v>
          </cell>
          <cell r="DL334">
            <v>0</v>
          </cell>
          <cell r="DO334">
            <v>0</v>
          </cell>
          <cell r="DP334">
            <v>0</v>
          </cell>
          <cell r="DQ334">
            <v>0</v>
          </cell>
          <cell r="DR334">
            <v>1.0156360164</v>
          </cell>
          <cell r="DS334">
            <v>15802.780769312569</v>
          </cell>
          <cell r="DT334">
            <v>0</v>
          </cell>
          <cell r="DU334">
            <v>15802.780769312569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4006.8</v>
          </cell>
          <cell r="EB334">
            <v>4006.8</v>
          </cell>
          <cell r="EC334">
            <v>0</v>
          </cell>
          <cell r="ED334">
            <v>0</v>
          </cell>
          <cell r="EE334">
            <v>4006.8</v>
          </cell>
          <cell r="EF334">
            <v>4006.8</v>
          </cell>
          <cell r="EG334">
            <v>0</v>
          </cell>
          <cell r="EI334">
            <v>0</v>
          </cell>
          <cell r="EJ334">
            <v>0</v>
          </cell>
          <cell r="EK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148426.58076931257</v>
          </cell>
          <cell r="EQ334">
            <v>0</v>
          </cell>
          <cell r="ER334">
            <v>148426.58076931257</v>
          </cell>
          <cell r="ES334">
            <v>1030474.9807693126</v>
          </cell>
          <cell r="ET334">
            <v>0</v>
          </cell>
          <cell r="EU334">
            <v>1030474.9807693126</v>
          </cell>
          <cell r="EV334">
            <v>1026468.1807693125</v>
          </cell>
          <cell r="EW334">
            <v>4294.8459446414754</v>
          </cell>
          <cell r="EX334">
            <v>4265</v>
          </cell>
          <cell r="EY334">
            <v>0</v>
          </cell>
          <cell r="EZ334">
            <v>1019335</v>
          </cell>
          <cell r="FA334">
            <v>0</v>
          </cell>
          <cell r="FB334">
            <v>1030474.9807693126</v>
          </cell>
          <cell r="FC334">
            <v>1004563.6033687548</v>
          </cell>
          <cell r="FD334">
            <v>0</v>
          </cell>
          <cell r="FE334">
            <v>1030474.9807693126</v>
          </cell>
        </row>
        <row r="335">
          <cell r="A335">
            <v>2095</v>
          </cell>
          <cell r="B335">
            <v>8812095</v>
          </cell>
          <cell r="E335" t="str">
            <v>Southminster Church of England Primary School</v>
          </cell>
          <cell r="F335" t="str">
            <v>P</v>
          </cell>
          <cell r="G335" t="str">
            <v/>
          </cell>
          <cell r="H335" t="str">
            <v/>
          </cell>
          <cell r="I335" t="str">
            <v>Y</v>
          </cell>
          <cell r="K335">
            <v>2095</v>
          </cell>
          <cell r="L335">
            <v>140180</v>
          </cell>
          <cell r="O335">
            <v>7</v>
          </cell>
          <cell r="P335">
            <v>0</v>
          </cell>
          <cell r="Q335">
            <v>0</v>
          </cell>
          <cell r="S335">
            <v>37</v>
          </cell>
          <cell r="T335">
            <v>193</v>
          </cell>
          <cell r="V335">
            <v>230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230</v>
          </cell>
          <cell r="AF335">
            <v>726363</v>
          </cell>
          <cell r="AG335">
            <v>0</v>
          </cell>
          <cell r="AH335">
            <v>0</v>
          </cell>
          <cell r="AI335">
            <v>0</v>
          </cell>
          <cell r="AJ335">
            <v>726363</v>
          </cell>
          <cell r="AK335">
            <v>65.999999999999901</v>
          </cell>
          <cell r="AL335">
            <v>31019.999999999953</v>
          </cell>
          <cell r="AM335">
            <v>0</v>
          </cell>
          <cell r="AN335">
            <v>0</v>
          </cell>
          <cell r="AO335">
            <v>31019.999999999953</v>
          </cell>
          <cell r="AP335">
            <v>69</v>
          </cell>
          <cell r="AQ335">
            <v>40710</v>
          </cell>
          <cell r="AR335">
            <v>0</v>
          </cell>
          <cell r="AS335">
            <v>0</v>
          </cell>
          <cell r="AT335">
            <v>40710</v>
          </cell>
          <cell r="AU335">
            <v>171.7467248908296</v>
          </cell>
          <cell r="AV335">
            <v>0</v>
          </cell>
          <cell r="AW335">
            <v>46.200873362445449</v>
          </cell>
          <cell r="AX335">
            <v>10164.192139737999</v>
          </cell>
          <cell r="AY335">
            <v>11.048034934497819</v>
          </cell>
          <cell r="AZ335">
            <v>2982.9694323144113</v>
          </cell>
          <cell r="BA335">
            <v>0</v>
          </cell>
          <cell r="BB335">
            <v>0</v>
          </cell>
          <cell r="BC335">
            <v>1.0043668122270752</v>
          </cell>
          <cell r="BD335">
            <v>462.00873362445463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13609.170305676864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13609.170305676864</v>
          </cell>
          <cell r="BZ335">
            <v>85339.170305676816</v>
          </cell>
          <cell r="CA335">
            <v>0</v>
          </cell>
          <cell r="CB335">
            <v>85339.170305676816</v>
          </cell>
          <cell r="CC335">
            <v>71.090909090909093</v>
          </cell>
          <cell r="CD335">
            <v>80332.727272727279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80332.727272727279</v>
          </cell>
          <cell r="CR335">
            <v>20.20000000000006</v>
          </cell>
          <cell r="CS335">
            <v>18685.000000000055</v>
          </cell>
          <cell r="CT335">
            <v>0</v>
          </cell>
          <cell r="CU335">
            <v>0</v>
          </cell>
          <cell r="CV335">
            <v>18685.000000000055</v>
          </cell>
          <cell r="CW335">
            <v>2.383419689119163</v>
          </cell>
          <cell r="CX335">
            <v>1346.6321243523271</v>
          </cell>
          <cell r="CY335">
            <v>0</v>
          </cell>
          <cell r="CZ335">
            <v>0</v>
          </cell>
          <cell r="DA335">
            <v>1346.6321243523271</v>
          </cell>
          <cell r="DB335">
            <v>912066.52970275655</v>
          </cell>
          <cell r="DC335">
            <v>0</v>
          </cell>
          <cell r="DD335">
            <v>912066.52970275655</v>
          </cell>
          <cell r="DE335">
            <v>128617</v>
          </cell>
          <cell r="DF335">
            <v>0</v>
          </cell>
          <cell r="DG335">
            <v>128617</v>
          </cell>
          <cell r="DH335">
            <v>32.857142857142854</v>
          </cell>
          <cell r="DI335">
            <v>0</v>
          </cell>
          <cell r="DJ335">
            <v>2.665</v>
          </cell>
          <cell r="DK335">
            <v>0</v>
          </cell>
          <cell r="DL335">
            <v>1</v>
          </cell>
          <cell r="DO335">
            <v>0</v>
          </cell>
          <cell r="DP335">
            <v>0</v>
          </cell>
          <cell r="DQ335">
            <v>0</v>
          </cell>
          <cell r="DR335">
            <v>1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5521.6</v>
          </cell>
          <cell r="EB335">
            <v>5521.6</v>
          </cell>
          <cell r="EC335">
            <v>0</v>
          </cell>
          <cell r="ED335">
            <v>0</v>
          </cell>
          <cell r="EE335">
            <v>5521.6</v>
          </cell>
          <cell r="EF335">
            <v>5521.6</v>
          </cell>
          <cell r="EG335">
            <v>0</v>
          </cell>
          <cell r="EI335">
            <v>0</v>
          </cell>
          <cell r="EJ335">
            <v>0</v>
          </cell>
          <cell r="EK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134138.6</v>
          </cell>
          <cell r="EQ335">
            <v>0</v>
          </cell>
          <cell r="ER335">
            <v>134138.6</v>
          </cell>
          <cell r="ES335">
            <v>1046205.1297027565</v>
          </cell>
          <cell r="ET335">
            <v>0</v>
          </cell>
          <cell r="EU335">
            <v>1046205.1297027565</v>
          </cell>
          <cell r="EV335">
            <v>1040683.5297027566</v>
          </cell>
          <cell r="EW335">
            <v>4524.7109987076374</v>
          </cell>
          <cell r="EX335">
            <v>4265</v>
          </cell>
          <cell r="EY335">
            <v>0</v>
          </cell>
          <cell r="EZ335">
            <v>980950</v>
          </cell>
          <cell r="FA335">
            <v>0</v>
          </cell>
          <cell r="FB335">
            <v>1046205.1297027565</v>
          </cell>
          <cell r="FC335">
            <v>1016016.6528039919</v>
          </cell>
          <cell r="FD335">
            <v>0</v>
          </cell>
          <cell r="FE335">
            <v>1046205.1297027565</v>
          </cell>
        </row>
        <row r="336">
          <cell r="A336">
            <v>2374</v>
          </cell>
          <cell r="B336">
            <v>8812374</v>
          </cell>
          <cell r="C336">
            <v>2846</v>
          </cell>
          <cell r="D336" t="str">
            <v>RB052846</v>
          </cell>
          <cell r="E336" t="str">
            <v>Spring Meadow Primary School &amp; School House Nursery</v>
          </cell>
          <cell r="F336" t="str">
            <v>P</v>
          </cell>
          <cell r="G336" t="str">
            <v>Y</v>
          </cell>
          <cell r="H336">
            <v>10023412</v>
          </cell>
          <cell r="I336" t="str">
            <v/>
          </cell>
          <cell r="K336">
            <v>2374</v>
          </cell>
          <cell r="L336">
            <v>114834</v>
          </cell>
          <cell r="O336">
            <v>7</v>
          </cell>
          <cell r="P336">
            <v>0</v>
          </cell>
          <cell r="Q336">
            <v>0</v>
          </cell>
          <cell r="S336">
            <v>39</v>
          </cell>
          <cell r="T336">
            <v>310</v>
          </cell>
          <cell r="V336">
            <v>349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349</v>
          </cell>
          <cell r="AF336">
            <v>1102176.8999999999</v>
          </cell>
          <cell r="AG336">
            <v>0</v>
          </cell>
          <cell r="AH336">
            <v>0</v>
          </cell>
          <cell r="AI336">
            <v>0</v>
          </cell>
          <cell r="AJ336">
            <v>1102176.8999999999</v>
          </cell>
          <cell r="AK336">
            <v>148.99999999999983</v>
          </cell>
          <cell r="AL336">
            <v>70029.999999999913</v>
          </cell>
          <cell r="AM336">
            <v>0</v>
          </cell>
          <cell r="AN336">
            <v>0</v>
          </cell>
          <cell r="AO336">
            <v>70029.999999999913</v>
          </cell>
          <cell r="AP336">
            <v>181.00000000000003</v>
          </cell>
          <cell r="AQ336">
            <v>106790.00000000001</v>
          </cell>
          <cell r="AR336">
            <v>0</v>
          </cell>
          <cell r="AS336">
            <v>0</v>
          </cell>
          <cell r="AT336">
            <v>106790.00000000001</v>
          </cell>
          <cell r="AU336">
            <v>62.000000000000021</v>
          </cell>
          <cell r="AV336">
            <v>0</v>
          </cell>
          <cell r="AW336">
            <v>15.999999999999993</v>
          </cell>
          <cell r="AX336">
            <v>3519.9999999999986</v>
          </cell>
          <cell r="AY336">
            <v>0</v>
          </cell>
          <cell r="AZ336">
            <v>0</v>
          </cell>
          <cell r="BA336">
            <v>186.00000000000006</v>
          </cell>
          <cell r="BB336">
            <v>78120.000000000029</v>
          </cell>
          <cell r="BC336">
            <v>39.999999999999893</v>
          </cell>
          <cell r="BD336">
            <v>18399.999999999953</v>
          </cell>
          <cell r="BE336">
            <v>44.999999999999922</v>
          </cell>
          <cell r="BF336">
            <v>22049.99999999996</v>
          </cell>
          <cell r="BG336">
            <v>0</v>
          </cell>
          <cell r="BH336">
            <v>0</v>
          </cell>
          <cell r="BI336">
            <v>122089.99999999994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122089.99999999994</v>
          </cell>
          <cell r="BZ336">
            <v>298909.99999999988</v>
          </cell>
          <cell r="CA336">
            <v>0</v>
          </cell>
          <cell r="CB336">
            <v>298909.99999999988</v>
          </cell>
          <cell r="CC336">
            <v>94.048701298701303</v>
          </cell>
          <cell r="CD336">
            <v>106275.03246753247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106275.03246753247</v>
          </cell>
          <cell r="CR336">
            <v>10.060000000000013</v>
          </cell>
          <cell r="CS336">
            <v>9305.5000000000127</v>
          </cell>
          <cell r="CT336">
            <v>0</v>
          </cell>
          <cell r="CU336">
            <v>0</v>
          </cell>
          <cell r="CV336">
            <v>9305.5000000000127</v>
          </cell>
          <cell r="CW336">
            <v>7.8806451612903148</v>
          </cell>
          <cell r="CX336">
            <v>4452.5645161290277</v>
          </cell>
          <cell r="CY336">
            <v>0</v>
          </cell>
          <cell r="CZ336">
            <v>0</v>
          </cell>
          <cell r="DA336">
            <v>4452.5645161290277</v>
          </cell>
          <cell r="DB336">
            <v>1521119.9969836613</v>
          </cell>
          <cell r="DC336">
            <v>0</v>
          </cell>
          <cell r="DD336">
            <v>1521119.9969836613</v>
          </cell>
          <cell r="DE336">
            <v>128617</v>
          </cell>
          <cell r="DF336">
            <v>0</v>
          </cell>
          <cell r="DG336">
            <v>128617</v>
          </cell>
          <cell r="DH336">
            <v>49.857142857142854</v>
          </cell>
          <cell r="DI336">
            <v>0</v>
          </cell>
          <cell r="DJ336">
            <v>0.628</v>
          </cell>
          <cell r="DK336">
            <v>0</v>
          </cell>
          <cell r="DL336">
            <v>0</v>
          </cell>
          <cell r="DO336">
            <v>0</v>
          </cell>
          <cell r="DP336">
            <v>0</v>
          </cell>
          <cell r="DQ336">
            <v>0</v>
          </cell>
          <cell r="DR336">
            <v>1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0</v>
          </cell>
          <cell r="DY336">
            <v>0</v>
          </cell>
          <cell r="DZ336">
            <v>0</v>
          </cell>
          <cell r="EA336">
            <v>26558.55</v>
          </cell>
          <cell r="EB336">
            <v>31554.12</v>
          </cell>
          <cell r="EC336">
            <v>65.450000000000728</v>
          </cell>
          <cell r="ED336">
            <v>0</v>
          </cell>
          <cell r="EE336">
            <v>31619.57</v>
          </cell>
          <cell r="EF336">
            <v>31619.57</v>
          </cell>
          <cell r="EG336">
            <v>0</v>
          </cell>
          <cell r="EI336">
            <v>0</v>
          </cell>
          <cell r="EJ336">
            <v>0</v>
          </cell>
          <cell r="EK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160236.57</v>
          </cell>
          <cell r="EQ336">
            <v>0</v>
          </cell>
          <cell r="ER336">
            <v>160236.57</v>
          </cell>
          <cell r="ES336">
            <v>1681356.5669836614</v>
          </cell>
          <cell r="ET336">
            <v>0</v>
          </cell>
          <cell r="EU336">
            <v>1681356.5669836614</v>
          </cell>
          <cell r="EV336">
            <v>1649736.9969836613</v>
          </cell>
          <cell r="EW336">
            <v>4727.0401059703763</v>
          </cell>
          <cell r="EX336">
            <v>4265</v>
          </cell>
          <cell r="EY336">
            <v>0</v>
          </cell>
          <cell r="EZ336">
            <v>1488485</v>
          </cell>
          <cell r="FA336">
            <v>0</v>
          </cell>
          <cell r="FB336">
            <v>1681356.5669836614</v>
          </cell>
          <cell r="FC336">
            <v>1596073.7385501119</v>
          </cell>
          <cell r="FD336">
            <v>0</v>
          </cell>
          <cell r="FE336">
            <v>1681356.5669836614</v>
          </cell>
        </row>
        <row r="337">
          <cell r="A337">
            <v>2020</v>
          </cell>
          <cell r="B337">
            <v>8812020</v>
          </cell>
          <cell r="C337">
            <v>1673</v>
          </cell>
          <cell r="D337" t="str">
            <v>RB051673</v>
          </cell>
          <cell r="E337" t="str">
            <v>Springfield Primary School</v>
          </cell>
          <cell r="F337" t="str">
            <v>P</v>
          </cell>
          <cell r="G337" t="str">
            <v>Y</v>
          </cell>
          <cell r="H337">
            <v>10041462</v>
          </cell>
          <cell r="I337" t="str">
            <v/>
          </cell>
          <cell r="K337">
            <v>2020</v>
          </cell>
          <cell r="L337">
            <v>134065</v>
          </cell>
          <cell r="O337">
            <v>7</v>
          </cell>
          <cell r="P337">
            <v>0</v>
          </cell>
          <cell r="Q337">
            <v>0</v>
          </cell>
          <cell r="S337">
            <v>38</v>
          </cell>
          <cell r="T337">
            <v>398</v>
          </cell>
          <cell r="V337">
            <v>436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436</v>
          </cell>
          <cell r="AF337">
            <v>1376931.5999999999</v>
          </cell>
          <cell r="AG337">
            <v>0</v>
          </cell>
          <cell r="AH337">
            <v>0</v>
          </cell>
          <cell r="AI337">
            <v>0</v>
          </cell>
          <cell r="AJ337">
            <v>1376931.5999999999</v>
          </cell>
          <cell r="AK337">
            <v>87.999999999999957</v>
          </cell>
          <cell r="AL337">
            <v>41359.999999999978</v>
          </cell>
          <cell r="AM337">
            <v>0</v>
          </cell>
          <cell r="AN337">
            <v>0</v>
          </cell>
          <cell r="AO337">
            <v>41359.999999999978</v>
          </cell>
          <cell r="AP337">
            <v>96.999999999999787</v>
          </cell>
          <cell r="AQ337">
            <v>57229.999999999876</v>
          </cell>
          <cell r="AR337">
            <v>0</v>
          </cell>
          <cell r="AS337">
            <v>0</v>
          </cell>
          <cell r="AT337">
            <v>57229.999999999876</v>
          </cell>
          <cell r="AU337">
            <v>413.89861751152085</v>
          </cell>
          <cell r="AV337">
            <v>0</v>
          </cell>
          <cell r="AW337">
            <v>15.069124423963126</v>
          </cell>
          <cell r="AX337">
            <v>3315.2073732718877</v>
          </cell>
          <cell r="AY337">
            <v>1.0046082949308766</v>
          </cell>
          <cell r="AZ337">
            <v>271.24423963133665</v>
          </cell>
          <cell r="BA337">
            <v>0</v>
          </cell>
          <cell r="BB337">
            <v>0</v>
          </cell>
          <cell r="BC337">
            <v>6.0276497695852411</v>
          </cell>
          <cell r="BD337">
            <v>2772.718894009211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6359.1705069124355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6359.1705069124355</v>
          </cell>
          <cell r="BZ337">
            <v>104949.17050691228</v>
          </cell>
          <cell r="CA337">
            <v>0</v>
          </cell>
          <cell r="CB337">
            <v>104949.17050691228</v>
          </cell>
          <cell r="CC337">
            <v>117.09714285714286</v>
          </cell>
          <cell r="CD337">
            <v>132319.77142857143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132319.77142857143</v>
          </cell>
          <cell r="CR337">
            <v>34.840000000000018</v>
          </cell>
          <cell r="CS337">
            <v>32227.000000000015</v>
          </cell>
          <cell r="CT337">
            <v>0</v>
          </cell>
          <cell r="CU337">
            <v>0</v>
          </cell>
          <cell r="CV337">
            <v>32227.000000000015</v>
          </cell>
          <cell r="CW337">
            <v>46.010050251256381</v>
          </cell>
          <cell r="CX337">
            <v>25995.678391959857</v>
          </cell>
          <cell r="CY337">
            <v>0</v>
          </cell>
          <cell r="CZ337">
            <v>0</v>
          </cell>
          <cell r="DA337">
            <v>25995.678391959857</v>
          </cell>
          <cell r="DB337">
            <v>1672423.2203274432</v>
          </cell>
          <cell r="DC337">
            <v>0</v>
          </cell>
          <cell r="DD337">
            <v>1672423.2203274432</v>
          </cell>
          <cell r="DE337">
            <v>128617</v>
          </cell>
          <cell r="DF337">
            <v>0</v>
          </cell>
          <cell r="DG337">
            <v>128617</v>
          </cell>
          <cell r="DH337">
            <v>62.285714285714285</v>
          </cell>
          <cell r="DI337">
            <v>0</v>
          </cell>
          <cell r="DJ337">
            <v>0.68500000000000005</v>
          </cell>
          <cell r="DK337">
            <v>0</v>
          </cell>
          <cell r="DL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1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45056</v>
          </cell>
          <cell r="EB337">
            <v>45760</v>
          </cell>
          <cell r="EC337">
            <v>0</v>
          </cell>
          <cell r="ED337">
            <v>0</v>
          </cell>
          <cell r="EE337">
            <v>45760</v>
          </cell>
          <cell r="EF337">
            <v>45760</v>
          </cell>
          <cell r="EG337">
            <v>0</v>
          </cell>
          <cell r="EI337">
            <v>0</v>
          </cell>
          <cell r="EJ337">
            <v>0</v>
          </cell>
          <cell r="EK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174377</v>
          </cell>
          <cell r="EQ337">
            <v>0</v>
          </cell>
          <cell r="ER337">
            <v>174377</v>
          </cell>
          <cell r="ES337">
            <v>1846800.2203274432</v>
          </cell>
          <cell r="ET337">
            <v>0</v>
          </cell>
          <cell r="EU337">
            <v>1846800.2203274432</v>
          </cell>
          <cell r="EV337">
            <v>1801040.2203274432</v>
          </cell>
          <cell r="EW337">
            <v>4130.8261934115671</v>
          </cell>
          <cell r="EX337">
            <v>4265</v>
          </cell>
          <cell r="EY337">
            <v>134.17380658843285</v>
          </cell>
          <cell r="EZ337">
            <v>1859540</v>
          </cell>
          <cell r="FA337">
            <v>58499.77967255679</v>
          </cell>
          <cell r="FB337">
            <v>1905300</v>
          </cell>
          <cell r="FC337">
            <v>1876113.6464055299</v>
          </cell>
          <cell r="FD337">
            <v>0</v>
          </cell>
          <cell r="FE337">
            <v>1905300</v>
          </cell>
        </row>
        <row r="338">
          <cell r="A338">
            <v>5234</v>
          </cell>
          <cell r="B338">
            <v>8815234</v>
          </cell>
          <cell r="E338" t="str">
            <v>St Alban's Catholic Academy</v>
          </cell>
          <cell r="F338" t="str">
            <v>P</v>
          </cell>
          <cell r="G338" t="str">
            <v/>
          </cell>
          <cell r="H338" t="str">
            <v/>
          </cell>
          <cell r="I338" t="str">
            <v>Y</v>
          </cell>
          <cell r="K338">
            <v>5234</v>
          </cell>
          <cell r="L338">
            <v>137056</v>
          </cell>
          <cell r="O338">
            <v>7</v>
          </cell>
          <cell r="P338">
            <v>0</v>
          </cell>
          <cell r="Q338">
            <v>0</v>
          </cell>
          <cell r="S338">
            <v>27</v>
          </cell>
          <cell r="T338">
            <v>168</v>
          </cell>
          <cell r="V338">
            <v>195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195</v>
          </cell>
          <cell r="AF338">
            <v>615829.5</v>
          </cell>
          <cell r="AG338">
            <v>0</v>
          </cell>
          <cell r="AH338">
            <v>0</v>
          </cell>
          <cell r="AI338">
            <v>0</v>
          </cell>
          <cell r="AJ338">
            <v>615829.5</v>
          </cell>
          <cell r="AK338">
            <v>22.000000000000036</v>
          </cell>
          <cell r="AL338">
            <v>10340.000000000016</v>
          </cell>
          <cell r="AM338">
            <v>0</v>
          </cell>
          <cell r="AN338">
            <v>0</v>
          </cell>
          <cell r="AO338">
            <v>10340.000000000016</v>
          </cell>
          <cell r="AP338">
            <v>23.000000000000011</v>
          </cell>
          <cell r="AQ338">
            <v>13570.000000000005</v>
          </cell>
          <cell r="AR338">
            <v>0</v>
          </cell>
          <cell r="AS338">
            <v>0</v>
          </cell>
          <cell r="AT338">
            <v>13570.000000000005</v>
          </cell>
          <cell r="AU338">
            <v>51.528497409326334</v>
          </cell>
          <cell r="AV338">
            <v>0</v>
          </cell>
          <cell r="AW338">
            <v>58.601036269430068</v>
          </cell>
          <cell r="AX338">
            <v>12892.227979274616</v>
          </cell>
          <cell r="AY338">
            <v>65.673575129533603</v>
          </cell>
          <cell r="AZ338">
            <v>17731.865284974072</v>
          </cell>
          <cell r="BA338">
            <v>8.0829015544041365</v>
          </cell>
          <cell r="BB338">
            <v>3394.8186528497372</v>
          </cell>
          <cell r="BC338">
            <v>11.113989637305691</v>
          </cell>
          <cell r="BD338">
            <v>5112.4352331606178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39131.347150259047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39131.347150259047</v>
          </cell>
          <cell r="BZ338">
            <v>63041.347150259069</v>
          </cell>
          <cell r="CA338">
            <v>0</v>
          </cell>
          <cell r="CB338">
            <v>63041.347150259069</v>
          </cell>
          <cell r="CC338">
            <v>36.491228070175438</v>
          </cell>
          <cell r="CD338">
            <v>41235.087719298244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41235.087719298244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44.107142857142819</v>
          </cell>
          <cell r="CX338">
            <v>24920.535714285692</v>
          </cell>
          <cell r="CY338">
            <v>0</v>
          </cell>
          <cell r="CZ338">
            <v>0</v>
          </cell>
          <cell r="DA338">
            <v>24920.535714285692</v>
          </cell>
          <cell r="DB338">
            <v>745026.47058384295</v>
          </cell>
          <cell r="DC338">
            <v>0</v>
          </cell>
          <cell r="DD338">
            <v>745026.47058384295</v>
          </cell>
          <cell r="DE338">
            <v>128617</v>
          </cell>
          <cell r="DF338">
            <v>0</v>
          </cell>
          <cell r="DG338">
            <v>128617</v>
          </cell>
          <cell r="DH338">
            <v>27.857142857142858</v>
          </cell>
          <cell r="DI338">
            <v>0</v>
          </cell>
          <cell r="DJ338">
            <v>0.64100000000000001</v>
          </cell>
          <cell r="DK338">
            <v>0</v>
          </cell>
          <cell r="DL338">
            <v>0</v>
          </cell>
          <cell r="DO338">
            <v>0</v>
          </cell>
          <cell r="DP338">
            <v>0</v>
          </cell>
          <cell r="DQ338">
            <v>0</v>
          </cell>
          <cell r="DR338">
            <v>1.0156360164</v>
          </cell>
          <cell r="DS338">
            <v>13660.303633801894</v>
          </cell>
          <cell r="DT338">
            <v>0</v>
          </cell>
          <cell r="DU338">
            <v>13660.303633801894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4091.9</v>
          </cell>
          <cell r="EB338">
            <v>4091.9</v>
          </cell>
          <cell r="EC338">
            <v>0</v>
          </cell>
          <cell r="ED338">
            <v>0</v>
          </cell>
          <cell r="EE338">
            <v>4091.9</v>
          </cell>
          <cell r="EF338">
            <v>4091.9</v>
          </cell>
          <cell r="EG338">
            <v>0</v>
          </cell>
          <cell r="EI338">
            <v>0</v>
          </cell>
          <cell r="EJ338">
            <v>0</v>
          </cell>
          <cell r="EK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146369.2036338019</v>
          </cell>
          <cell r="EQ338">
            <v>0</v>
          </cell>
          <cell r="ER338">
            <v>146369.2036338019</v>
          </cell>
          <cell r="ES338">
            <v>891395.67421764485</v>
          </cell>
          <cell r="ET338">
            <v>0</v>
          </cell>
          <cell r="EU338">
            <v>891395.67421764485</v>
          </cell>
          <cell r="EV338">
            <v>887303.77421764482</v>
          </cell>
          <cell r="EW338">
            <v>4550.275765218691</v>
          </cell>
          <cell r="EX338">
            <v>4265</v>
          </cell>
          <cell r="EY338">
            <v>0</v>
          </cell>
          <cell r="EZ338">
            <v>831675</v>
          </cell>
          <cell r="FA338">
            <v>0</v>
          </cell>
          <cell r="FB338">
            <v>891395.67421764485</v>
          </cell>
          <cell r="FC338">
            <v>875240.22477167461</v>
          </cell>
          <cell r="FD338">
            <v>0</v>
          </cell>
          <cell r="FE338">
            <v>891395.67421764485</v>
          </cell>
        </row>
        <row r="339">
          <cell r="A339">
            <v>3303</v>
          </cell>
          <cell r="B339">
            <v>8813303</v>
          </cell>
          <cell r="E339" t="str">
            <v>St Andrew's Church of England Primary School, Halstead</v>
          </cell>
          <cell r="F339" t="str">
            <v>P</v>
          </cell>
          <cell r="G339" t="str">
            <v/>
          </cell>
          <cell r="H339" t="str">
            <v/>
          </cell>
          <cell r="I339" t="str">
            <v>Y</v>
          </cell>
          <cell r="K339">
            <v>3303</v>
          </cell>
          <cell r="L339">
            <v>145523</v>
          </cell>
          <cell r="O339">
            <v>7</v>
          </cell>
          <cell r="P339">
            <v>0</v>
          </cell>
          <cell r="Q339">
            <v>0</v>
          </cell>
          <cell r="S339">
            <v>30</v>
          </cell>
          <cell r="T339">
            <v>188</v>
          </cell>
          <cell r="V339">
            <v>218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218</v>
          </cell>
          <cell r="AF339">
            <v>688465.79999999993</v>
          </cell>
          <cell r="AG339">
            <v>0</v>
          </cell>
          <cell r="AH339">
            <v>0</v>
          </cell>
          <cell r="AI339">
            <v>0</v>
          </cell>
          <cell r="AJ339">
            <v>688465.79999999993</v>
          </cell>
          <cell r="AK339">
            <v>26.999999999999932</v>
          </cell>
          <cell r="AL339">
            <v>12689.999999999969</v>
          </cell>
          <cell r="AM339">
            <v>0</v>
          </cell>
          <cell r="AN339">
            <v>0</v>
          </cell>
          <cell r="AO339">
            <v>12689.999999999969</v>
          </cell>
          <cell r="AP339">
            <v>27.999999999999982</v>
          </cell>
          <cell r="AQ339">
            <v>16519.999999999989</v>
          </cell>
          <cell r="AR339">
            <v>0</v>
          </cell>
          <cell r="AS339">
            <v>0</v>
          </cell>
          <cell r="AT339">
            <v>16519.999999999989</v>
          </cell>
          <cell r="AU339">
            <v>199.00000000000006</v>
          </cell>
          <cell r="AV339">
            <v>0</v>
          </cell>
          <cell r="AW339">
            <v>3.0000000000000093</v>
          </cell>
          <cell r="AX339">
            <v>660.00000000000205</v>
          </cell>
          <cell r="AY339">
            <v>2.0000000000000013</v>
          </cell>
          <cell r="AZ339">
            <v>540.00000000000034</v>
          </cell>
          <cell r="BA339">
            <v>13.999999999999991</v>
          </cell>
          <cell r="BB339">
            <v>5879.9999999999964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7079.9999999999982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7079.9999999999982</v>
          </cell>
          <cell r="BZ339">
            <v>36289.999999999956</v>
          </cell>
          <cell r="CA339">
            <v>0</v>
          </cell>
          <cell r="CB339">
            <v>36289.999999999956</v>
          </cell>
          <cell r="CC339">
            <v>39.8494623655914</v>
          </cell>
          <cell r="CD339">
            <v>45029.892473118285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45029.892473118285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2.3191489361702069</v>
          </cell>
          <cell r="CX339">
            <v>1310.3191489361668</v>
          </cell>
          <cell r="CY339">
            <v>0</v>
          </cell>
          <cell r="CZ339">
            <v>0</v>
          </cell>
          <cell r="DA339">
            <v>1310.3191489361668</v>
          </cell>
          <cell r="DB339">
            <v>771096.01162205439</v>
          </cell>
          <cell r="DC339">
            <v>0</v>
          </cell>
          <cell r="DD339">
            <v>771096.01162205439</v>
          </cell>
          <cell r="DE339">
            <v>128617</v>
          </cell>
          <cell r="DF339">
            <v>0</v>
          </cell>
          <cell r="DG339">
            <v>128617</v>
          </cell>
          <cell r="DH339">
            <v>31.142857142857142</v>
          </cell>
          <cell r="DI339">
            <v>0</v>
          </cell>
          <cell r="DJ339">
            <v>0.85</v>
          </cell>
          <cell r="DK339">
            <v>0</v>
          </cell>
          <cell r="DL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1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4145.4139999999998</v>
          </cell>
          <cell r="EB339">
            <v>4145.4139999999998</v>
          </cell>
          <cell r="EC339">
            <v>0</v>
          </cell>
          <cell r="ED339">
            <v>0</v>
          </cell>
          <cell r="EE339">
            <v>4145.4139999999998</v>
          </cell>
          <cell r="EF339">
            <v>4145.4139999999998</v>
          </cell>
          <cell r="EG339">
            <v>0</v>
          </cell>
          <cell r="EI339">
            <v>0</v>
          </cell>
          <cell r="EJ339">
            <v>0</v>
          </cell>
          <cell r="EK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132762.41399999999</v>
          </cell>
          <cell r="EQ339">
            <v>0</v>
          </cell>
          <cell r="ER339">
            <v>132762.41399999999</v>
          </cell>
          <cell r="ES339">
            <v>903858.42562205438</v>
          </cell>
          <cell r="ET339">
            <v>0</v>
          </cell>
          <cell r="EU339">
            <v>903858.42562205438</v>
          </cell>
          <cell r="EV339">
            <v>899713.01162205439</v>
          </cell>
          <cell r="EW339">
            <v>4127.1239065231848</v>
          </cell>
          <cell r="EX339">
            <v>4265</v>
          </cell>
          <cell r="EY339">
            <v>137.87609347681519</v>
          </cell>
          <cell r="EZ339">
            <v>929770</v>
          </cell>
          <cell r="FA339">
            <v>30056.988377945614</v>
          </cell>
          <cell r="FB339">
            <v>933915.41399999999</v>
          </cell>
          <cell r="FC339">
            <v>916264.25881859148</v>
          </cell>
          <cell r="FD339">
            <v>0</v>
          </cell>
          <cell r="FE339">
            <v>933915.41399999999</v>
          </cell>
        </row>
        <row r="340">
          <cell r="A340">
            <v>5241</v>
          </cell>
          <cell r="B340">
            <v>8815241</v>
          </cell>
          <cell r="C340">
            <v>3464</v>
          </cell>
          <cell r="D340" t="str">
            <v>GMPS3464</v>
          </cell>
          <cell r="E340" t="str">
            <v>St Andrew's CofE Primary School</v>
          </cell>
          <cell r="F340" t="str">
            <v>P</v>
          </cell>
          <cell r="G340" t="str">
            <v>Y</v>
          </cell>
          <cell r="H340">
            <v>10023486</v>
          </cell>
          <cell r="I340" t="str">
            <v/>
          </cell>
          <cell r="K340">
            <v>5241</v>
          </cell>
          <cell r="L340">
            <v>115281</v>
          </cell>
          <cell r="M340">
            <v>15</v>
          </cell>
          <cell r="O340">
            <v>7</v>
          </cell>
          <cell r="P340">
            <v>0</v>
          </cell>
          <cell r="Q340">
            <v>0</v>
          </cell>
          <cell r="S340">
            <v>65.75</v>
          </cell>
          <cell r="T340">
            <v>269</v>
          </cell>
          <cell r="V340">
            <v>334.75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334.75</v>
          </cell>
          <cell r="AF340">
            <v>1057173.9749999999</v>
          </cell>
          <cell r="AG340">
            <v>0</v>
          </cell>
          <cell r="AH340">
            <v>0</v>
          </cell>
          <cell r="AI340">
            <v>0</v>
          </cell>
          <cell r="AJ340">
            <v>1057173.9749999999</v>
          </cell>
          <cell r="AK340">
            <v>30.805214723926376</v>
          </cell>
          <cell r="AL340">
            <v>14478.450920245397</v>
          </cell>
          <cell r="AM340">
            <v>0</v>
          </cell>
          <cell r="AN340">
            <v>0</v>
          </cell>
          <cell r="AO340">
            <v>14478.450920245397</v>
          </cell>
          <cell r="AP340">
            <v>40.046779141104359</v>
          </cell>
          <cell r="AQ340">
            <v>23627.599693251574</v>
          </cell>
          <cell r="AR340">
            <v>0</v>
          </cell>
          <cell r="AS340">
            <v>0</v>
          </cell>
          <cell r="AT340">
            <v>23627.599693251574</v>
          </cell>
          <cell r="AU340">
            <v>208.44861963190166</v>
          </cell>
          <cell r="AV340">
            <v>0</v>
          </cell>
          <cell r="AW340">
            <v>13.348926380368086</v>
          </cell>
          <cell r="AX340">
            <v>2936.763803680979</v>
          </cell>
          <cell r="AY340">
            <v>112.95245398773021</v>
          </cell>
          <cell r="AZ340">
            <v>30497.162576687155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33433.926380368132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33433.926380368132</v>
          </cell>
          <cell r="BZ340">
            <v>71539.976993865101</v>
          </cell>
          <cell r="CA340">
            <v>0</v>
          </cell>
          <cell r="CB340">
            <v>71539.976993865101</v>
          </cell>
          <cell r="CC340">
            <v>79.702380952380963</v>
          </cell>
          <cell r="CD340">
            <v>90063.690476190488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90063.690476190488</v>
          </cell>
          <cell r="CR340">
            <v>1.478650306748456</v>
          </cell>
          <cell r="CS340">
            <v>1367.7515337423217</v>
          </cell>
          <cell r="CT340">
            <v>0</v>
          </cell>
          <cell r="CU340">
            <v>0</v>
          </cell>
          <cell r="CV340">
            <v>1367.7515337423217</v>
          </cell>
          <cell r="CW340">
            <v>7.4665427509293529</v>
          </cell>
          <cell r="CX340">
            <v>4218.5966542750848</v>
          </cell>
          <cell r="CY340">
            <v>0</v>
          </cell>
          <cell r="CZ340">
            <v>0</v>
          </cell>
          <cell r="DA340">
            <v>4218.5966542750848</v>
          </cell>
          <cell r="DB340">
            <v>1224363.990658073</v>
          </cell>
          <cell r="DC340">
            <v>0</v>
          </cell>
          <cell r="DD340">
            <v>1224363.990658073</v>
          </cell>
          <cell r="DE340">
            <v>128617</v>
          </cell>
          <cell r="DF340">
            <v>0</v>
          </cell>
          <cell r="DG340">
            <v>128617</v>
          </cell>
          <cell r="DH340">
            <v>47.821428571428569</v>
          </cell>
          <cell r="DI340">
            <v>0</v>
          </cell>
          <cell r="DJ340">
            <v>2.202</v>
          </cell>
          <cell r="DK340">
            <v>0</v>
          </cell>
          <cell r="DL340">
            <v>1</v>
          </cell>
          <cell r="DO340">
            <v>0</v>
          </cell>
          <cell r="DP340">
            <v>0</v>
          </cell>
          <cell r="DQ340">
            <v>0</v>
          </cell>
          <cell r="DR340">
            <v>1.0156360164</v>
          </cell>
          <cell r="DS340">
            <v>21155.232958817887</v>
          </cell>
          <cell r="DT340">
            <v>0</v>
          </cell>
          <cell r="DU340">
            <v>21155.232958817887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3032</v>
          </cell>
          <cell r="EB340">
            <v>3032</v>
          </cell>
          <cell r="EC340">
            <v>4340.8</v>
          </cell>
          <cell r="ED340">
            <v>4340.8</v>
          </cell>
          <cell r="EE340">
            <v>11713.6</v>
          </cell>
          <cell r="EF340">
            <v>11713.6</v>
          </cell>
          <cell r="EG340">
            <v>0</v>
          </cell>
          <cell r="EI340">
            <v>0</v>
          </cell>
          <cell r="EJ340">
            <v>0</v>
          </cell>
          <cell r="EK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161485.83295881789</v>
          </cell>
          <cell r="EQ340">
            <v>0</v>
          </cell>
          <cell r="ER340">
            <v>161485.83295881789</v>
          </cell>
          <cell r="ES340">
            <v>1385849.8236168909</v>
          </cell>
          <cell r="ET340">
            <v>0</v>
          </cell>
          <cell r="EU340">
            <v>1385849.8236168909</v>
          </cell>
          <cell r="EV340">
            <v>1374136.2236168908</v>
          </cell>
          <cell r="EW340">
            <v>4104.9625798861562</v>
          </cell>
          <cell r="EX340">
            <v>4265</v>
          </cell>
          <cell r="EY340">
            <v>160.03742011384384</v>
          </cell>
          <cell r="EZ340">
            <v>1427708.75</v>
          </cell>
          <cell r="FA340">
            <v>53572.526383109158</v>
          </cell>
          <cell r="FB340">
            <v>1439422.35</v>
          </cell>
          <cell r="FC340">
            <v>1415321.1150825773</v>
          </cell>
          <cell r="FD340">
            <v>0</v>
          </cell>
          <cell r="FE340">
            <v>1439422.35</v>
          </cell>
        </row>
        <row r="341">
          <cell r="A341">
            <v>2096</v>
          </cell>
          <cell r="B341">
            <v>8812096</v>
          </cell>
          <cell r="E341" t="str">
            <v>Weeley St Andrew's CofE Primary School</v>
          </cell>
          <cell r="F341" t="str">
            <v>P</v>
          </cell>
          <cell r="G341" t="str">
            <v/>
          </cell>
          <cell r="H341" t="str">
            <v/>
          </cell>
          <cell r="I341" t="str">
            <v>Y</v>
          </cell>
          <cell r="K341">
            <v>2096</v>
          </cell>
          <cell r="L341">
            <v>140181</v>
          </cell>
          <cell r="O341">
            <v>7</v>
          </cell>
          <cell r="P341">
            <v>0</v>
          </cell>
          <cell r="Q341">
            <v>0</v>
          </cell>
          <cell r="S341">
            <v>24</v>
          </cell>
          <cell r="T341">
            <v>167</v>
          </cell>
          <cell r="V341">
            <v>191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191</v>
          </cell>
          <cell r="AF341">
            <v>603197.1</v>
          </cell>
          <cell r="AG341">
            <v>0</v>
          </cell>
          <cell r="AH341">
            <v>0</v>
          </cell>
          <cell r="AI341">
            <v>0</v>
          </cell>
          <cell r="AJ341">
            <v>603197.1</v>
          </cell>
          <cell r="AK341">
            <v>47.999999999999957</v>
          </cell>
          <cell r="AL341">
            <v>22559.999999999978</v>
          </cell>
          <cell r="AM341">
            <v>0</v>
          </cell>
          <cell r="AN341">
            <v>0</v>
          </cell>
          <cell r="AO341">
            <v>22559.999999999978</v>
          </cell>
          <cell r="AP341">
            <v>52.000000000000085</v>
          </cell>
          <cell r="AQ341">
            <v>30680.000000000051</v>
          </cell>
          <cell r="AR341">
            <v>0</v>
          </cell>
          <cell r="AS341">
            <v>0</v>
          </cell>
          <cell r="AT341">
            <v>30680.000000000051</v>
          </cell>
          <cell r="AU341">
            <v>112.00000000000003</v>
          </cell>
          <cell r="AV341">
            <v>0</v>
          </cell>
          <cell r="AW341">
            <v>21.000000000000078</v>
          </cell>
          <cell r="AX341">
            <v>4620.0000000000173</v>
          </cell>
          <cell r="AY341">
            <v>0</v>
          </cell>
          <cell r="AZ341">
            <v>0</v>
          </cell>
          <cell r="BA341">
            <v>8.9999999999999929</v>
          </cell>
          <cell r="BB341">
            <v>3779.9999999999968</v>
          </cell>
          <cell r="BC341">
            <v>22.99999999999995</v>
          </cell>
          <cell r="BD341">
            <v>10579.999999999976</v>
          </cell>
          <cell r="BE341">
            <v>13.999999999999993</v>
          </cell>
          <cell r="BF341">
            <v>6859.9999999999964</v>
          </cell>
          <cell r="BG341">
            <v>11.999999999999989</v>
          </cell>
          <cell r="BH341">
            <v>7679.9999999999927</v>
          </cell>
          <cell r="BI341">
            <v>33519.999999999985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33519.999999999985</v>
          </cell>
          <cell r="BZ341">
            <v>86760.000000000015</v>
          </cell>
          <cell r="CA341">
            <v>0</v>
          </cell>
          <cell r="CB341">
            <v>86760.000000000015</v>
          </cell>
          <cell r="CC341">
            <v>56.379518072289159</v>
          </cell>
          <cell r="CD341">
            <v>63708.855421686749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63708.855421686749</v>
          </cell>
          <cell r="CR341">
            <v>0.60315789473684056</v>
          </cell>
          <cell r="CS341">
            <v>557.92105263157748</v>
          </cell>
          <cell r="CT341">
            <v>0</v>
          </cell>
          <cell r="CU341">
            <v>0</v>
          </cell>
          <cell r="CV341">
            <v>557.92105263157748</v>
          </cell>
          <cell r="CW341">
            <v>4.6871165644171784</v>
          </cell>
          <cell r="CX341">
            <v>2648.220858895706</v>
          </cell>
          <cell r="CY341">
            <v>0</v>
          </cell>
          <cell r="CZ341">
            <v>0</v>
          </cell>
          <cell r="DA341">
            <v>2648.220858895706</v>
          </cell>
          <cell r="DB341">
            <v>756872.09733321401</v>
          </cell>
          <cell r="DC341">
            <v>0</v>
          </cell>
          <cell r="DD341">
            <v>756872.09733321401</v>
          </cell>
          <cell r="DE341">
            <v>128617</v>
          </cell>
          <cell r="DF341">
            <v>0</v>
          </cell>
          <cell r="DG341">
            <v>128617</v>
          </cell>
          <cell r="DH341">
            <v>27.285714285714285</v>
          </cell>
          <cell r="DI341">
            <v>0</v>
          </cell>
          <cell r="DJ341">
            <v>2.2090000000000001</v>
          </cell>
          <cell r="DK341">
            <v>0</v>
          </cell>
          <cell r="DL341">
            <v>1</v>
          </cell>
          <cell r="DO341">
            <v>0</v>
          </cell>
          <cell r="DP341">
            <v>0</v>
          </cell>
          <cell r="DQ341">
            <v>0</v>
          </cell>
          <cell r="DR341">
            <v>1</v>
          </cell>
          <cell r="DS341">
            <v>0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4190.5</v>
          </cell>
          <cell r="EB341">
            <v>4190.5</v>
          </cell>
          <cell r="EC341">
            <v>0</v>
          </cell>
          <cell r="ED341">
            <v>0</v>
          </cell>
          <cell r="EE341">
            <v>4190.5</v>
          </cell>
          <cell r="EF341">
            <v>4190.5</v>
          </cell>
          <cell r="EG341">
            <v>0</v>
          </cell>
          <cell r="EI341">
            <v>0</v>
          </cell>
          <cell r="EJ341">
            <v>0</v>
          </cell>
          <cell r="EK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132807.5</v>
          </cell>
          <cell r="EQ341">
            <v>0</v>
          </cell>
          <cell r="ER341">
            <v>132807.5</v>
          </cell>
          <cell r="ES341">
            <v>889679.59733321401</v>
          </cell>
          <cell r="ET341">
            <v>0</v>
          </cell>
          <cell r="EU341">
            <v>889679.59733321401</v>
          </cell>
          <cell r="EV341">
            <v>885489.09733321401</v>
          </cell>
          <cell r="EW341">
            <v>4636.0685724252044</v>
          </cell>
          <cell r="EX341">
            <v>4265</v>
          </cell>
          <cell r="EY341">
            <v>0</v>
          </cell>
          <cell r="EZ341">
            <v>814615</v>
          </cell>
          <cell r="FA341">
            <v>0</v>
          </cell>
          <cell r="FB341">
            <v>889679.59733321401</v>
          </cell>
          <cell r="FC341">
            <v>852646.6131813922</v>
          </cell>
          <cell r="FD341">
            <v>0</v>
          </cell>
          <cell r="FE341">
            <v>889679.59733321401</v>
          </cell>
        </row>
        <row r="342">
          <cell r="A342">
            <v>3027</v>
          </cell>
          <cell r="B342">
            <v>8813027</v>
          </cell>
          <cell r="C342">
            <v>3362</v>
          </cell>
          <cell r="D342" t="str">
            <v>RB053362</v>
          </cell>
          <cell r="E342" t="str">
            <v>St Andrew's Church of England Voluntary Controlled Primary School, Marks Tey</v>
          </cell>
          <cell r="F342" t="str">
            <v>P</v>
          </cell>
          <cell r="G342" t="str">
            <v>Y</v>
          </cell>
          <cell r="H342">
            <v>10041452</v>
          </cell>
          <cell r="I342" t="str">
            <v/>
          </cell>
          <cell r="K342">
            <v>3027</v>
          </cell>
          <cell r="L342">
            <v>115081</v>
          </cell>
          <cell r="O342">
            <v>7</v>
          </cell>
          <cell r="P342">
            <v>0</v>
          </cell>
          <cell r="Q342">
            <v>0</v>
          </cell>
          <cell r="S342">
            <v>10</v>
          </cell>
          <cell r="T342">
            <v>132</v>
          </cell>
          <cell r="V342">
            <v>142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142</v>
          </cell>
          <cell r="AF342">
            <v>448450.2</v>
          </cell>
          <cell r="AG342">
            <v>0</v>
          </cell>
          <cell r="AH342">
            <v>0</v>
          </cell>
          <cell r="AI342">
            <v>0</v>
          </cell>
          <cell r="AJ342">
            <v>448450.2</v>
          </cell>
          <cell r="AK342">
            <v>11.000000000000005</v>
          </cell>
          <cell r="AL342">
            <v>5170.0000000000027</v>
          </cell>
          <cell r="AM342">
            <v>0</v>
          </cell>
          <cell r="AN342">
            <v>0</v>
          </cell>
          <cell r="AO342">
            <v>5170.0000000000027</v>
          </cell>
          <cell r="AP342">
            <v>11.999999999999996</v>
          </cell>
          <cell r="AQ342">
            <v>7079.9999999999982</v>
          </cell>
          <cell r="AR342">
            <v>0</v>
          </cell>
          <cell r="AS342">
            <v>0</v>
          </cell>
          <cell r="AT342">
            <v>7079.9999999999982</v>
          </cell>
          <cell r="AU342">
            <v>136.99999999999997</v>
          </cell>
          <cell r="AV342">
            <v>0</v>
          </cell>
          <cell r="AW342">
            <v>0.99999999999999989</v>
          </cell>
          <cell r="AX342">
            <v>219.99999999999997</v>
          </cell>
          <cell r="AY342">
            <v>0</v>
          </cell>
          <cell r="AZ342">
            <v>0</v>
          </cell>
          <cell r="BA342">
            <v>3.9999999999999942</v>
          </cell>
          <cell r="BB342">
            <v>1679.9999999999975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1899.9999999999975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1899.9999999999975</v>
          </cell>
          <cell r="BZ342">
            <v>14149.999999999998</v>
          </cell>
          <cell r="CA342">
            <v>0</v>
          </cell>
          <cell r="CB342">
            <v>14149.999999999998</v>
          </cell>
          <cell r="CC342">
            <v>24.192592592592593</v>
          </cell>
          <cell r="CD342">
            <v>27337.629629629631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27337.629629629631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2.1515151515151585</v>
          </cell>
          <cell r="CX342">
            <v>1215.6060606060646</v>
          </cell>
          <cell r="CY342">
            <v>0</v>
          </cell>
          <cell r="CZ342">
            <v>0</v>
          </cell>
          <cell r="DA342">
            <v>1215.6060606060646</v>
          </cell>
          <cell r="DB342">
            <v>491153.4356902357</v>
          </cell>
          <cell r="DC342">
            <v>0</v>
          </cell>
          <cell r="DD342">
            <v>491153.4356902357</v>
          </cell>
          <cell r="DE342">
            <v>128617</v>
          </cell>
          <cell r="DF342">
            <v>0</v>
          </cell>
          <cell r="DG342">
            <v>128617</v>
          </cell>
          <cell r="DH342">
            <v>20.285714285714285</v>
          </cell>
          <cell r="DI342">
            <v>0.10413885180240312</v>
          </cell>
          <cell r="DJ342">
            <v>2.1829999999999998</v>
          </cell>
          <cell r="DK342">
            <v>0</v>
          </cell>
          <cell r="DL342">
            <v>1</v>
          </cell>
          <cell r="DO342">
            <v>5727.6368491321718</v>
          </cell>
          <cell r="DP342">
            <v>0</v>
          </cell>
          <cell r="DQ342">
            <v>5727.6368491321718</v>
          </cell>
          <cell r="DR342">
            <v>1</v>
          </cell>
          <cell r="DS342">
            <v>0</v>
          </cell>
          <cell r="DT342">
            <v>0</v>
          </cell>
          <cell r="DU342">
            <v>0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DZ342">
            <v>0</v>
          </cell>
          <cell r="EA342">
            <v>17340.25</v>
          </cell>
          <cell r="EB342">
            <v>17618.25</v>
          </cell>
          <cell r="EC342">
            <v>0</v>
          </cell>
          <cell r="ED342">
            <v>0</v>
          </cell>
          <cell r="EE342">
            <v>17618.25</v>
          </cell>
          <cell r="EF342">
            <v>17618.25</v>
          </cell>
          <cell r="EG342">
            <v>0</v>
          </cell>
          <cell r="EI342">
            <v>0</v>
          </cell>
          <cell r="EJ342">
            <v>0</v>
          </cell>
          <cell r="EK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151962.88684913216</v>
          </cell>
          <cell r="EQ342">
            <v>0</v>
          </cell>
          <cell r="ER342">
            <v>151962.88684913216</v>
          </cell>
          <cell r="ES342">
            <v>643116.32253936783</v>
          </cell>
          <cell r="ET342">
            <v>0</v>
          </cell>
          <cell r="EU342">
            <v>643116.32253936783</v>
          </cell>
          <cell r="EV342">
            <v>625498.07253936783</v>
          </cell>
          <cell r="EW342">
            <v>4404.9160037983647</v>
          </cell>
          <cell r="EX342">
            <v>4265</v>
          </cell>
          <cell r="EY342">
            <v>0</v>
          </cell>
          <cell r="EZ342">
            <v>605630</v>
          </cell>
          <cell r="FA342">
            <v>0</v>
          </cell>
          <cell r="FB342">
            <v>643116.32253936783</v>
          </cell>
          <cell r="FC342">
            <v>647843.86997784476</v>
          </cell>
          <cell r="FD342">
            <v>4727.5474384769332</v>
          </cell>
          <cell r="FE342">
            <v>647843.86997784476</v>
          </cell>
        </row>
        <row r="343">
          <cell r="A343">
            <v>3010</v>
          </cell>
          <cell r="B343">
            <v>8813010</v>
          </cell>
          <cell r="E343" t="str">
            <v>St Andrew's Church of England Primary School, Great Yeldham</v>
          </cell>
          <cell r="F343" t="str">
            <v>P</v>
          </cell>
          <cell r="G343" t="str">
            <v/>
          </cell>
          <cell r="H343" t="str">
            <v/>
          </cell>
          <cell r="I343" t="str">
            <v>Y</v>
          </cell>
          <cell r="K343">
            <v>3010</v>
          </cell>
          <cell r="L343">
            <v>146898</v>
          </cell>
          <cell r="O343">
            <v>7</v>
          </cell>
          <cell r="P343">
            <v>0</v>
          </cell>
          <cell r="Q343">
            <v>0</v>
          </cell>
          <cell r="S343">
            <v>21</v>
          </cell>
          <cell r="T343">
            <v>112</v>
          </cell>
          <cell r="V343">
            <v>133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133</v>
          </cell>
          <cell r="AF343">
            <v>420027.3</v>
          </cell>
          <cell r="AG343">
            <v>0</v>
          </cell>
          <cell r="AH343">
            <v>0</v>
          </cell>
          <cell r="AI343">
            <v>0</v>
          </cell>
          <cell r="AJ343">
            <v>420027.3</v>
          </cell>
          <cell r="AK343">
            <v>19.000000000000018</v>
          </cell>
          <cell r="AL343">
            <v>8930.0000000000091</v>
          </cell>
          <cell r="AM343">
            <v>0</v>
          </cell>
          <cell r="AN343">
            <v>0</v>
          </cell>
          <cell r="AO343">
            <v>8930.0000000000091</v>
          </cell>
          <cell r="AP343">
            <v>19.999999999999993</v>
          </cell>
          <cell r="AQ343">
            <v>11799.999999999996</v>
          </cell>
          <cell r="AR343">
            <v>0</v>
          </cell>
          <cell r="AS343">
            <v>0</v>
          </cell>
          <cell r="AT343">
            <v>11799.999999999996</v>
          </cell>
          <cell r="AU343">
            <v>131.00000000000006</v>
          </cell>
          <cell r="AV343">
            <v>0</v>
          </cell>
          <cell r="AW343">
            <v>0.99999999999999956</v>
          </cell>
          <cell r="AX343">
            <v>219.99999999999991</v>
          </cell>
          <cell r="AY343">
            <v>0.99999999999999956</v>
          </cell>
          <cell r="AZ343">
            <v>269.99999999999989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489.99999999999977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489.99999999999977</v>
          </cell>
          <cell r="BZ343">
            <v>21220.000000000007</v>
          </cell>
          <cell r="CA343">
            <v>0</v>
          </cell>
          <cell r="CB343">
            <v>21220.000000000007</v>
          </cell>
          <cell r="CC343">
            <v>20.461538461538467</v>
          </cell>
          <cell r="CD343">
            <v>23121.538461538468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23121.538461538468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1.1875000000000002</v>
          </cell>
          <cell r="CX343">
            <v>670.93750000000011</v>
          </cell>
          <cell r="CY343">
            <v>0</v>
          </cell>
          <cell r="CZ343">
            <v>0</v>
          </cell>
          <cell r="DA343">
            <v>670.93750000000011</v>
          </cell>
          <cell r="DB343">
            <v>465039.77596153843</v>
          </cell>
          <cell r="DC343">
            <v>0</v>
          </cell>
          <cell r="DD343">
            <v>465039.77596153843</v>
          </cell>
          <cell r="DE343">
            <v>128617</v>
          </cell>
          <cell r="DF343">
            <v>0</v>
          </cell>
          <cell r="DG343">
            <v>128617</v>
          </cell>
          <cell r="DH343">
            <v>19</v>
          </cell>
          <cell r="DI343">
            <v>0.22429906542056066</v>
          </cell>
          <cell r="DJ343">
            <v>2.6349999999999998</v>
          </cell>
          <cell r="DK343">
            <v>0</v>
          </cell>
          <cell r="DL343">
            <v>1</v>
          </cell>
          <cell r="DO343">
            <v>12336.448598130837</v>
          </cell>
          <cell r="DP343">
            <v>0</v>
          </cell>
          <cell r="DQ343">
            <v>12336.448598130837</v>
          </cell>
          <cell r="DR343">
            <v>1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2587.8200000000002</v>
          </cell>
          <cell r="EB343">
            <v>2587.8200000000002</v>
          </cell>
          <cell r="EC343">
            <v>0</v>
          </cell>
          <cell r="ED343">
            <v>0</v>
          </cell>
          <cell r="EE343">
            <v>2587.8200000000002</v>
          </cell>
          <cell r="EF343">
            <v>2587.8200000000002</v>
          </cell>
          <cell r="EG343">
            <v>0</v>
          </cell>
          <cell r="EI343">
            <v>0</v>
          </cell>
          <cell r="EJ343">
            <v>0</v>
          </cell>
          <cell r="EK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143541.26859813085</v>
          </cell>
          <cell r="EQ343">
            <v>0</v>
          </cell>
          <cell r="ER343">
            <v>143541.26859813085</v>
          </cell>
          <cell r="ES343">
            <v>608581.04455966922</v>
          </cell>
          <cell r="ET343">
            <v>0</v>
          </cell>
          <cell r="EU343">
            <v>608581.04455966922</v>
          </cell>
          <cell r="EV343">
            <v>605993.22455966927</v>
          </cell>
          <cell r="EW343">
            <v>4556.3400342832274</v>
          </cell>
          <cell r="EX343">
            <v>4265</v>
          </cell>
          <cell r="EY343">
            <v>0</v>
          </cell>
          <cell r="EZ343">
            <v>567245</v>
          </cell>
          <cell r="FA343">
            <v>0</v>
          </cell>
          <cell r="FB343">
            <v>608581.04455966922</v>
          </cell>
          <cell r="FC343">
            <v>601709.5436339227</v>
          </cell>
          <cell r="FD343">
            <v>0</v>
          </cell>
          <cell r="FE343">
            <v>608581.04455966922</v>
          </cell>
        </row>
        <row r="344">
          <cell r="A344">
            <v>3451</v>
          </cell>
          <cell r="B344">
            <v>8813451</v>
          </cell>
          <cell r="C344">
            <v>1148</v>
          </cell>
          <cell r="D344" t="str">
            <v>RB051148</v>
          </cell>
          <cell r="E344" t="str">
            <v>St Anne Line Catholic Infant School</v>
          </cell>
          <cell r="F344" t="str">
            <v>P</v>
          </cell>
          <cell r="G344" t="str">
            <v>Y</v>
          </cell>
          <cell r="H344">
            <v>10041433</v>
          </cell>
          <cell r="I344" t="str">
            <v/>
          </cell>
          <cell r="K344">
            <v>3451</v>
          </cell>
          <cell r="L344">
            <v>115160</v>
          </cell>
          <cell r="O344">
            <v>3</v>
          </cell>
          <cell r="P344">
            <v>0</v>
          </cell>
          <cell r="Q344">
            <v>0</v>
          </cell>
          <cell r="S344">
            <v>58</v>
          </cell>
          <cell r="T344">
            <v>129</v>
          </cell>
          <cell r="V344">
            <v>187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187</v>
          </cell>
          <cell r="AF344">
            <v>590564.69999999995</v>
          </cell>
          <cell r="AG344">
            <v>0</v>
          </cell>
          <cell r="AH344">
            <v>0</v>
          </cell>
          <cell r="AI344">
            <v>0</v>
          </cell>
          <cell r="AJ344">
            <v>590564.69999999995</v>
          </cell>
          <cell r="AK344">
            <v>21.000000000000053</v>
          </cell>
          <cell r="AL344">
            <v>9870.0000000000255</v>
          </cell>
          <cell r="AM344">
            <v>0</v>
          </cell>
          <cell r="AN344">
            <v>0</v>
          </cell>
          <cell r="AO344">
            <v>9870.0000000000255</v>
          </cell>
          <cell r="AP344">
            <v>21.000000000000053</v>
          </cell>
          <cell r="AQ344">
            <v>12390.000000000031</v>
          </cell>
          <cell r="AR344">
            <v>0</v>
          </cell>
          <cell r="AS344">
            <v>0</v>
          </cell>
          <cell r="AT344">
            <v>12390.000000000031</v>
          </cell>
          <cell r="AU344">
            <v>48.999999999999936</v>
          </cell>
          <cell r="AV344">
            <v>0</v>
          </cell>
          <cell r="AW344">
            <v>51.00000000000005</v>
          </cell>
          <cell r="AX344">
            <v>11220.000000000011</v>
          </cell>
          <cell r="AY344">
            <v>41.999999999999922</v>
          </cell>
          <cell r="AZ344">
            <v>11339.999999999978</v>
          </cell>
          <cell r="BA344">
            <v>13.999999999999998</v>
          </cell>
          <cell r="BB344">
            <v>5879.9999999999991</v>
          </cell>
          <cell r="BC344">
            <v>15.999999999999998</v>
          </cell>
          <cell r="BD344">
            <v>7359.9999999999991</v>
          </cell>
          <cell r="BE344">
            <v>13.999999999999998</v>
          </cell>
          <cell r="BF344">
            <v>6859.9999999999991</v>
          </cell>
          <cell r="BG344">
            <v>0.99999999999999989</v>
          </cell>
          <cell r="BH344">
            <v>639.99999999999989</v>
          </cell>
          <cell r="BI344">
            <v>43299.999999999985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43299.999999999985</v>
          </cell>
          <cell r="BZ344">
            <v>65560.000000000044</v>
          </cell>
          <cell r="CA344">
            <v>0</v>
          </cell>
          <cell r="CB344">
            <v>65560.000000000044</v>
          </cell>
          <cell r="CC344">
            <v>45.742988646824173</v>
          </cell>
          <cell r="CD344">
            <v>51689.577170911318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51689.577170911318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62.8203125</v>
          </cell>
          <cell r="CX344">
            <v>35493.4765625</v>
          </cell>
          <cell r="CY344">
            <v>0</v>
          </cell>
          <cell r="CZ344">
            <v>0</v>
          </cell>
          <cell r="DA344">
            <v>35493.4765625</v>
          </cell>
          <cell r="DB344">
            <v>743307.75373341131</v>
          </cell>
          <cell r="DC344">
            <v>0</v>
          </cell>
          <cell r="DD344">
            <v>743307.75373341131</v>
          </cell>
          <cell r="DE344">
            <v>128617</v>
          </cell>
          <cell r="DF344">
            <v>0</v>
          </cell>
          <cell r="DG344">
            <v>128617</v>
          </cell>
          <cell r="DH344">
            <v>62.333333333333336</v>
          </cell>
          <cell r="DI344">
            <v>0</v>
          </cell>
          <cell r="DJ344">
            <v>0.70699999999999996</v>
          </cell>
          <cell r="DK344">
            <v>0</v>
          </cell>
          <cell r="DL344">
            <v>0</v>
          </cell>
          <cell r="DO344">
            <v>0</v>
          </cell>
          <cell r="DP344">
            <v>0</v>
          </cell>
          <cell r="DQ344">
            <v>0</v>
          </cell>
          <cell r="DR344">
            <v>1.0156360164</v>
          </cell>
          <cell r="DS344">
            <v>13633.429748941588</v>
          </cell>
          <cell r="DT344">
            <v>0</v>
          </cell>
          <cell r="DU344">
            <v>13633.429748941588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DZ344">
            <v>0</v>
          </cell>
          <cell r="EA344">
            <v>3584</v>
          </cell>
          <cell r="EB344">
            <v>3640</v>
          </cell>
          <cell r="EC344">
            <v>716.80000000000018</v>
          </cell>
          <cell r="ED344">
            <v>0</v>
          </cell>
          <cell r="EE344">
            <v>4356.8</v>
          </cell>
          <cell r="EF344">
            <v>4356.8</v>
          </cell>
          <cell r="EG344">
            <v>0</v>
          </cell>
          <cell r="EI344">
            <v>0</v>
          </cell>
          <cell r="EJ344">
            <v>0</v>
          </cell>
          <cell r="EK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146607.22974894158</v>
          </cell>
          <cell r="EQ344">
            <v>0</v>
          </cell>
          <cell r="ER344">
            <v>146607.22974894158</v>
          </cell>
          <cell r="ES344">
            <v>889914.98348235292</v>
          </cell>
          <cell r="ET344">
            <v>0</v>
          </cell>
          <cell r="EU344">
            <v>889914.98348235292</v>
          </cell>
          <cell r="EV344">
            <v>885558.18348235288</v>
          </cell>
          <cell r="EW344">
            <v>4735.6052592639189</v>
          </cell>
          <cell r="EX344">
            <v>4265</v>
          </cell>
          <cell r="EY344">
            <v>0</v>
          </cell>
          <cell r="EZ344">
            <v>797555</v>
          </cell>
          <cell r="FA344">
            <v>0</v>
          </cell>
          <cell r="FB344">
            <v>889914.98348235292</v>
          </cell>
          <cell r="FC344">
            <v>893238.89956372941</v>
          </cell>
          <cell r="FD344">
            <v>3323.9160813764902</v>
          </cell>
          <cell r="FE344">
            <v>893238.89956372941</v>
          </cell>
        </row>
        <row r="345">
          <cell r="A345">
            <v>3431</v>
          </cell>
          <cell r="B345">
            <v>8813431</v>
          </cell>
          <cell r="C345">
            <v>1146</v>
          </cell>
          <cell r="D345" t="str">
            <v>RB051146</v>
          </cell>
          <cell r="E345" t="str">
            <v>St Anne Line Catholic Junior School</v>
          </cell>
          <cell r="F345" t="str">
            <v>P</v>
          </cell>
          <cell r="G345" t="str">
            <v>Y</v>
          </cell>
          <cell r="H345">
            <v>10041507</v>
          </cell>
          <cell r="I345" t="str">
            <v/>
          </cell>
          <cell r="K345">
            <v>3431</v>
          </cell>
          <cell r="L345">
            <v>115156</v>
          </cell>
          <cell r="O345">
            <v>4</v>
          </cell>
          <cell r="P345">
            <v>0</v>
          </cell>
          <cell r="Q345">
            <v>0</v>
          </cell>
          <cell r="S345">
            <v>0</v>
          </cell>
          <cell r="T345">
            <v>244</v>
          </cell>
          <cell r="V345">
            <v>244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244</v>
          </cell>
          <cell r="AF345">
            <v>770576.4</v>
          </cell>
          <cell r="AG345">
            <v>0</v>
          </cell>
          <cell r="AH345">
            <v>0</v>
          </cell>
          <cell r="AI345">
            <v>0</v>
          </cell>
          <cell r="AJ345">
            <v>770576.4</v>
          </cell>
          <cell r="AK345">
            <v>28.999999999999893</v>
          </cell>
          <cell r="AL345">
            <v>13629.999999999949</v>
          </cell>
          <cell r="AM345">
            <v>0</v>
          </cell>
          <cell r="AN345">
            <v>0</v>
          </cell>
          <cell r="AO345">
            <v>13629.999999999949</v>
          </cell>
          <cell r="AP345">
            <v>46.999999999999972</v>
          </cell>
          <cell r="AQ345">
            <v>27729.999999999982</v>
          </cell>
          <cell r="AR345">
            <v>0</v>
          </cell>
          <cell r="AS345">
            <v>0</v>
          </cell>
          <cell r="AT345">
            <v>27729.999999999982</v>
          </cell>
          <cell r="AU345">
            <v>73.30041152263378</v>
          </cell>
          <cell r="AV345">
            <v>0</v>
          </cell>
          <cell r="AW345">
            <v>52.213991769547299</v>
          </cell>
          <cell r="AX345">
            <v>11487.078189300406</v>
          </cell>
          <cell r="AY345">
            <v>48.19753086419756</v>
          </cell>
          <cell r="AZ345">
            <v>13013.333333333341</v>
          </cell>
          <cell r="BA345">
            <v>14.057613168724272</v>
          </cell>
          <cell r="BB345">
            <v>5904.1975308641941</v>
          </cell>
          <cell r="BC345">
            <v>24.098765432098759</v>
          </cell>
          <cell r="BD345">
            <v>11085.432098765428</v>
          </cell>
          <cell r="BE345">
            <v>24.098765432098759</v>
          </cell>
          <cell r="BF345">
            <v>11808.395061728392</v>
          </cell>
          <cell r="BG345">
            <v>8.0329218106995945</v>
          </cell>
          <cell r="BH345">
            <v>5141.0699588477401</v>
          </cell>
          <cell r="BI345">
            <v>58439.506172839494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58439.506172839494</v>
          </cell>
          <cell r="BZ345">
            <v>99799.506172839421</v>
          </cell>
          <cell r="CA345">
            <v>0</v>
          </cell>
          <cell r="CB345">
            <v>99799.506172839421</v>
          </cell>
          <cell r="CC345">
            <v>74.808022922636098</v>
          </cell>
          <cell r="CD345">
            <v>84533.06590257879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84533.06590257879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29.999999999999964</v>
          </cell>
          <cell r="CX345">
            <v>16949.999999999978</v>
          </cell>
          <cell r="CY345">
            <v>0</v>
          </cell>
          <cell r="CZ345">
            <v>0</v>
          </cell>
          <cell r="DA345">
            <v>16949.999999999978</v>
          </cell>
          <cell r="DB345">
            <v>971858.97207541822</v>
          </cell>
          <cell r="DC345">
            <v>0</v>
          </cell>
          <cell r="DD345">
            <v>971858.97207541822</v>
          </cell>
          <cell r="DE345">
            <v>128617</v>
          </cell>
          <cell r="DF345">
            <v>0</v>
          </cell>
          <cell r="DG345">
            <v>128617</v>
          </cell>
          <cell r="DH345">
            <v>61</v>
          </cell>
          <cell r="DI345">
            <v>0</v>
          </cell>
          <cell r="DJ345">
            <v>0.72199999999999998</v>
          </cell>
          <cell r="DK345">
            <v>0</v>
          </cell>
          <cell r="DL345">
            <v>0</v>
          </cell>
          <cell r="DO345">
            <v>0</v>
          </cell>
          <cell r="DP345">
            <v>0</v>
          </cell>
          <cell r="DQ345">
            <v>0</v>
          </cell>
          <cell r="DR345">
            <v>1.0156360164</v>
          </cell>
          <cell r="DS345">
            <v>17207.060347177186</v>
          </cell>
          <cell r="DT345">
            <v>0</v>
          </cell>
          <cell r="DU345">
            <v>17207.060347177186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5376</v>
          </cell>
          <cell r="EB345">
            <v>5460</v>
          </cell>
          <cell r="EC345">
            <v>-998.39999999999964</v>
          </cell>
          <cell r="ED345">
            <v>0</v>
          </cell>
          <cell r="EE345">
            <v>4461.6000000000004</v>
          </cell>
          <cell r="EF345">
            <v>4461.6000000000004</v>
          </cell>
          <cell r="EG345">
            <v>0</v>
          </cell>
          <cell r="EI345">
            <v>0</v>
          </cell>
          <cell r="EJ345">
            <v>0</v>
          </cell>
          <cell r="EK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150285.66034717718</v>
          </cell>
          <cell r="EQ345">
            <v>0</v>
          </cell>
          <cell r="ER345">
            <v>150285.66034717718</v>
          </cell>
          <cell r="ES345">
            <v>1122144.6324225953</v>
          </cell>
          <cell r="ET345">
            <v>0</v>
          </cell>
          <cell r="EU345">
            <v>1122144.6324225953</v>
          </cell>
          <cell r="EV345">
            <v>1117683.0324225952</v>
          </cell>
          <cell r="EW345">
            <v>4580.6681656663741</v>
          </cell>
          <cell r="EX345">
            <v>4265</v>
          </cell>
          <cell r="EY345">
            <v>0</v>
          </cell>
          <cell r="EZ345">
            <v>1040660</v>
          </cell>
          <cell r="FA345">
            <v>0</v>
          </cell>
          <cell r="FB345">
            <v>1122144.6324225953</v>
          </cell>
          <cell r="FC345">
            <v>1095035.9530261236</v>
          </cell>
          <cell r="FD345">
            <v>0</v>
          </cell>
          <cell r="FE345">
            <v>1122144.6324225953</v>
          </cell>
        </row>
        <row r="346">
          <cell r="A346">
            <v>2106</v>
          </cell>
          <cell r="B346">
            <v>8812106</v>
          </cell>
          <cell r="E346" t="str">
            <v>St Cedd's Church of England Primary School</v>
          </cell>
          <cell r="F346" t="str">
            <v>P</v>
          </cell>
          <cell r="G346" t="str">
            <v/>
          </cell>
          <cell r="H346" t="str">
            <v/>
          </cell>
          <cell r="I346" t="str">
            <v>Y</v>
          </cell>
          <cell r="K346">
            <v>2106</v>
          </cell>
          <cell r="L346">
            <v>140844</v>
          </cell>
          <cell r="O346">
            <v>7</v>
          </cell>
          <cell r="P346">
            <v>0</v>
          </cell>
          <cell r="Q346">
            <v>0</v>
          </cell>
          <cell r="S346">
            <v>19</v>
          </cell>
          <cell r="T346">
            <v>94</v>
          </cell>
          <cell r="V346">
            <v>113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113</v>
          </cell>
          <cell r="AF346">
            <v>356865.3</v>
          </cell>
          <cell r="AG346">
            <v>0</v>
          </cell>
          <cell r="AH346">
            <v>0</v>
          </cell>
          <cell r="AI346">
            <v>0</v>
          </cell>
          <cell r="AJ346">
            <v>356865.3</v>
          </cell>
          <cell r="AK346">
            <v>19</v>
          </cell>
          <cell r="AL346">
            <v>8930</v>
          </cell>
          <cell r="AM346">
            <v>0</v>
          </cell>
          <cell r="AN346">
            <v>0</v>
          </cell>
          <cell r="AO346">
            <v>8930</v>
          </cell>
          <cell r="AP346">
            <v>19</v>
          </cell>
          <cell r="AQ346">
            <v>11210</v>
          </cell>
          <cell r="AR346">
            <v>0</v>
          </cell>
          <cell r="AS346">
            <v>0</v>
          </cell>
          <cell r="AT346">
            <v>11210</v>
          </cell>
          <cell r="AU346">
            <v>108.99999999999996</v>
          </cell>
          <cell r="AV346">
            <v>0</v>
          </cell>
          <cell r="AW346">
            <v>3.0000000000000018</v>
          </cell>
          <cell r="AX346">
            <v>660.00000000000034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0.99999999999999956</v>
          </cell>
          <cell r="BF346">
            <v>489.99999999999977</v>
          </cell>
          <cell r="BG346">
            <v>0</v>
          </cell>
          <cell r="BH346">
            <v>0</v>
          </cell>
          <cell r="BI346">
            <v>1150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1150</v>
          </cell>
          <cell r="BZ346">
            <v>21290</v>
          </cell>
          <cell r="CA346">
            <v>0</v>
          </cell>
          <cell r="CB346">
            <v>21290</v>
          </cell>
          <cell r="CC346">
            <v>34.494736842105262</v>
          </cell>
          <cell r="CD346">
            <v>38979.052631578947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38979.052631578947</v>
          </cell>
          <cell r="CR346">
            <v>3.4001801801801825</v>
          </cell>
          <cell r="CS346">
            <v>3145.1666666666688</v>
          </cell>
          <cell r="CT346">
            <v>0</v>
          </cell>
          <cell r="CU346">
            <v>0</v>
          </cell>
          <cell r="CV346">
            <v>3145.1666666666688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420279.51929824561</v>
          </cell>
          <cell r="DC346">
            <v>0</v>
          </cell>
          <cell r="DD346">
            <v>420279.51929824561</v>
          </cell>
          <cell r="DE346">
            <v>128617</v>
          </cell>
          <cell r="DF346">
            <v>0</v>
          </cell>
          <cell r="DG346">
            <v>128617</v>
          </cell>
          <cell r="DH346">
            <v>16.142857142857142</v>
          </cell>
          <cell r="DI346">
            <v>0.49132176234979963</v>
          </cell>
          <cell r="DJ346">
            <v>2.7770000000000001</v>
          </cell>
          <cell r="DK346">
            <v>0</v>
          </cell>
          <cell r="DL346">
            <v>1</v>
          </cell>
          <cell r="DO346">
            <v>27022.69692923898</v>
          </cell>
          <cell r="DP346">
            <v>0</v>
          </cell>
          <cell r="DQ346">
            <v>27022.69692923898</v>
          </cell>
          <cell r="DR346">
            <v>1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0</v>
          </cell>
          <cell r="DY346">
            <v>0</v>
          </cell>
          <cell r="DZ346">
            <v>0</v>
          </cell>
          <cell r="EA346">
            <v>2834.75</v>
          </cell>
          <cell r="EB346">
            <v>2834.75</v>
          </cell>
          <cell r="EC346">
            <v>0</v>
          </cell>
          <cell r="ED346">
            <v>0</v>
          </cell>
          <cell r="EE346">
            <v>2834.75</v>
          </cell>
          <cell r="EF346">
            <v>2834.75</v>
          </cell>
          <cell r="EG346">
            <v>0</v>
          </cell>
          <cell r="EI346">
            <v>0</v>
          </cell>
          <cell r="EJ346">
            <v>0</v>
          </cell>
          <cell r="EK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158474.44692923897</v>
          </cell>
          <cell r="EQ346">
            <v>0</v>
          </cell>
          <cell r="ER346">
            <v>158474.44692923897</v>
          </cell>
          <cell r="ES346">
            <v>578753.96622748463</v>
          </cell>
          <cell r="ET346">
            <v>0</v>
          </cell>
          <cell r="EU346">
            <v>578753.96622748463</v>
          </cell>
          <cell r="EV346">
            <v>575919.21622748463</v>
          </cell>
          <cell r="EW346">
            <v>5096.6302321016337</v>
          </cell>
          <cell r="EX346">
            <v>4265</v>
          </cell>
          <cell r="EY346">
            <v>0</v>
          </cell>
          <cell r="EZ346">
            <v>481945</v>
          </cell>
          <cell r="FA346">
            <v>0</v>
          </cell>
          <cell r="FB346">
            <v>578753.96622748463</v>
          </cell>
          <cell r="FC346">
            <v>539872.52003532532</v>
          </cell>
          <cell r="FD346">
            <v>0</v>
          </cell>
          <cell r="FE346">
            <v>578753.96622748463</v>
          </cell>
        </row>
        <row r="347">
          <cell r="A347">
            <v>2060</v>
          </cell>
          <cell r="B347">
            <v>8812060</v>
          </cell>
          <cell r="E347" t="str">
            <v>St Clare's Catholic Primary School</v>
          </cell>
          <cell r="F347" t="str">
            <v>P</v>
          </cell>
          <cell r="G347" t="str">
            <v/>
          </cell>
          <cell r="H347" t="str">
            <v/>
          </cell>
          <cell r="I347" t="str">
            <v>Y</v>
          </cell>
          <cell r="K347">
            <v>2060</v>
          </cell>
          <cell r="L347">
            <v>139583</v>
          </cell>
          <cell r="O347">
            <v>7</v>
          </cell>
          <cell r="P347">
            <v>0</v>
          </cell>
          <cell r="Q347">
            <v>0</v>
          </cell>
          <cell r="S347">
            <v>46</v>
          </cell>
          <cell r="T347">
            <v>265</v>
          </cell>
          <cell r="V347">
            <v>311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311</v>
          </cell>
          <cell r="AF347">
            <v>982169.1</v>
          </cell>
          <cell r="AG347">
            <v>0</v>
          </cell>
          <cell r="AH347">
            <v>0</v>
          </cell>
          <cell r="AI347">
            <v>0</v>
          </cell>
          <cell r="AJ347">
            <v>982169.1</v>
          </cell>
          <cell r="AK347">
            <v>111.00000000000007</v>
          </cell>
          <cell r="AL347">
            <v>52170.000000000036</v>
          </cell>
          <cell r="AM347">
            <v>0</v>
          </cell>
          <cell r="AN347">
            <v>0</v>
          </cell>
          <cell r="AO347">
            <v>52170.000000000036</v>
          </cell>
          <cell r="AP347">
            <v>118.99999999999999</v>
          </cell>
          <cell r="AQ347">
            <v>70209.999999999985</v>
          </cell>
          <cell r="AR347">
            <v>0</v>
          </cell>
          <cell r="AS347">
            <v>0</v>
          </cell>
          <cell r="AT347">
            <v>70209.999999999985</v>
          </cell>
          <cell r="AU347">
            <v>12.999999999999993</v>
          </cell>
          <cell r="AV347">
            <v>0</v>
          </cell>
          <cell r="AW347">
            <v>45.999999999999943</v>
          </cell>
          <cell r="AX347">
            <v>10119.999999999987</v>
          </cell>
          <cell r="AY347">
            <v>0</v>
          </cell>
          <cell r="AZ347">
            <v>0</v>
          </cell>
          <cell r="BA347">
            <v>10.999999999999986</v>
          </cell>
          <cell r="BB347">
            <v>4619.9999999999936</v>
          </cell>
          <cell r="BC347">
            <v>72.000000000000128</v>
          </cell>
          <cell r="BD347">
            <v>33120.000000000058</v>
          </cell>
          <cell r="BE347">
            <v>69.999999999999986</v>
          </cell>
          <cell r="BF347">
            <v>34299.999999999993</v>
          </cell>
          <cell r="BG347">
            <v>98.999999999999886</v>
          </cell>
          <cell r="BH347">
            <v>63359.999999999927</v>
          </cell>
          <cell r="BI347">
            <v>145519.99999999994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145519.99999999994</v>
          </cell>
          <cell r="BZ347">
            <v>267900</v>
          </cell>
          <cell r="CA347">
            <v>0</v>
          </cell>
          <cell r="CB347">
            <v>267900</v>
          </cell>
          <cell r="CC347">
            <v>100.13257575757575</v>
          </cell>
          <cell r="CD347">
            <v>113149.81060606059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113149.81060606059</v>
          </cell>
          <cell r="CR347">
            <v>2.3399999999999963</v>
          </cell>
          <cell r="CS347">
            <v>2164.4999999999964</v>
          </cell>
          <cell r="CT347">
            <v>0</v>
          </cell>
          <cell r="CU347">
            <v>0</v>
          </cell>
          <cell r="CV347">
            <v>2164.4999999999964</v>
          </cell>
          <cell r="CW347">
            <v>12.909433962264135</v>
          </cell>
          <cell r="CX347">
            <v>7293.830188679236</v>
          </cell>
          <cell r="CY347">
            <v>0</v>
          </cell>
          <cell r="CZ347">
            <v>0</v>
          </cell>
          <cell r="DA347">
            <v>7293.830188679236</v>
          </cell>
          <cell r="DB347">
            <v>1372677.2407947397</v>
          </cell>
          <cell r="DC347">
            <v>0</v>
          </cell>
          <cell r="DD347">
            <v>1372677.2407947397</v>
          </cell>
          <cell r="DE347">
            <v>128617</v>
          </cell>
          <cell r="DF347">
            <v>0</v>
          </cell>
          <cell r="DG347">
            <v>128617</v>
          </cell>
          <cell r="DH347">
            <v>44.428571428571431</v>
          </cell>
          <cell r="DI347">
            <v>0</v>
          </cell>
          <cell r="DJ347">
            <v>0.65900000000000003</v>
          </cell>
          <cell r="DK347">
            <v>0</v>
          </cell>
          <cell r="DL347">
            <v>0</v>
          </cell>
          <cell r="DO347">
            <v>0</v>
          </cell>
          <cell r="DP347">
            <v>0</v>
          </cell>
          <cell r="DQ347">
            <v>0</v>
          </cell>
          <cell r="DR347">
            <v>1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7049.9</v>
          </cell>
          <cell r="EB347">
            <v>7049.9</v>
          </cell>
          <cell r="EC347">
            <v>0</v>
          </cell>
          <cell r="ED347">
            <v>0</v>
          </cell>
          <cell r="EE347">
            <v>7049.9</v>
          </cell>
          <cell r="EF347">
            <v>7049.9</v>
          </cell>
          <cell r="EG347">
            <v>0</v>
          </cell>
          <cell r="EI347">
            <v>0</v>
          </cell>
          <cell r="EJ347">
            <v>0</v>
          </cell>
          <cell r="EK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135666.9</v>
          </cell>
          <cell r="EQ347">
            <v>0</v>
          </cell>
          <cell r="ER347">
            <v>135666.9</v>
          </cell>
          <cell r="ES347">
            <v>1508344.1407947396</v>
          </cell>
          <cell r="ET347">
            <v>0</v>
          </cell>
          <cell r="EU347">
            <v>1508344.1407947396</v>
          </cell>
          <cell r="EV347">
            <v>1501294.2407947397</v>
          </cell>
          <cell r="EW347">
            <v>4827.3126713657221</v>
          </cell>
          <cell r="EX347">
            <v>4265</v>
          </cell>
          <cell r="EY347">
            <v>0</v>
          </cell>
          <cell r="EZ347">
            <v>1326415</v>
          </cell>
          <cell r="FA347">
            <v>0</v>
          </cell>
          <cell r="FB347">
            <v>1508344.1407947396</v>
          </cell>
          <cell r="FC347">
            <v>1438894.6271106668</v>
          </cell>
          <cell r="FD347">
            <v>0</v>
          </cell>
          <cell r="FE347">
            <v>1508344.1407947396</v>
          </cell>
        </row>
        <row r="348">
          <cell r="A348">
            <v>3790</v>
          </cell>
          <cell r="B348">
            <v>8813790</v>
          </cell>
          <cell r="C348">
            <v>1380</v>
          </cell>
          <cell r="D348" t="str">
            <v>RB051380</v>
          </cell>
          <cell r="E348" t="str">
            <v>St Francis Catholic Primary School, Braintree</v>
          </cell>
          <cell r="F348" t="str">
            <v>P</v>
          </cell>
          <cell r="G348" t="str">
            <v>Y</v>
          </cell>
          <cell r="H348">
            <v>10026592</v>
          </cell>
          <cell r="I348" t="str">
            <v/>
          </cell>
          <cell r="K348">
            <v>3790</v>
          </cell>
          <cell r="L348">
            <v>115194</v>
          </cell>
          <cell r="O348">
            <v>7</v>
          </cell>
          <cell r="P348">
            <v>0</v>
          </cell>
          <cell r="Q348">
            <v>0</v>
          </cell>
          <cell r="S348">
            <v>21</v>
          </cell>
          <cell r="T348">
            <v>177</v>
          </cell>
          <cell r="V348">
            <v>198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198</v>
          </cell>
          <cell r="AF348">
            <v>625303.79999999993</v>
          </cell>
          <cell r="AG348">
            <v>0</v>
          </cell>
          <cell r="AH348">
            <v>0</v>
          </cell>
          <cell r="AI348">
            <v>0</v>
          </cell>
          <cell r="AJ348">
            <v>625303.79999999993</v>
          </cell>
          <cell r="AK348">
            <v>17.999999999999996</v>
          </cell>
          <cell r="AL348">
            <v>8459.9999999999982</v>
          </cell>
          <cell r="AM348">
            <v>0</v>
          </cell>
          <cell r="AN348">
            <v>0</v>
          </cell>
          <cell r="AO348">
            <v>8459.9999999999982</v>
          </cell>
          <cell r="AP348">
            <v>19.999999999999996</v>
          </cell>
          <cell r="AQ348">
            <v>11799.999999999998</v>
          </cell>
          <cell r="AR348">
            <v>0</v>
          </cell>
          <cell r="AS348">
            <v>0</v>
          </cell>
          <cell r="AT348">
            <v>11799.999999999998</v>
          </cell>
          <cell r="AU348">
            <v>128.00000000000009</v>
          </cell>
          <cell r="AV348">
            <v>0</v>
          </cell>
          <cell r="AW348">
            <v>11.000000000000009</v>
          </cell>
          <cell r="AX348">
            <v>2420.0000000000018</v>
          </cell>
          <cell r="AY348">
            <v>30.000000000000096</v>
          </cell>
          <cell r="AZ348">
            <v>8100.0000000000255</v>
          </cell>
          <cell r="BA348">
            <v>28.999999999999908</v>
          </cell>
          <cell r="BB348">
            <v>12179.999999999962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22699.999999999989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22699.999999999989</v>
          </cell>
          <cell r="BZ348">
            <v>42959.999999999985</v>
          </cell>
          <cell r="CA348">
            <v>0</v>
          </cell>
          <cell r="CB348">
            <v>42959.999999999985</v>
          </cell>
          <cell r="CC348">
            <v>49.78947368421052</v>
          </cell>
          <cell r="CD348">
            <v>56262.105263157886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56262.105263157886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32.440677966101795</v>
          </cell>
          <cell r="CX348">
            <v>18328.983050847513</v>
          </cell>
          <cell r="CY348">
            <v>0</v>
          </cell>
          <cell r="CZ348">
            <v>0</v>
          </cell>
          <cell r="DA348">
            <v>18328.983050847513</v>
          </cell>
          <cell r="DB348">
            <v>742854.88831400534</v>
          </cell>
          <cell r="DC348">
            <v>0</v>
          </cell>
          <cell r="DD348">
            <v>742854.88831400534</v>
          </cell>
          <cell r="DE348">
            <v>128617</v>
          </cell>
          <cell r="DF348">
            <v>0</v>
          </cell>
          <cell r="DG348">
            <v>128617</v>
          </cell>
          <cell r="DH348">
            <v>28.285714285714285</v>
          </cell>
          <cell r="DI348">
            <v>0</v>
          </cell>
          <cell r="DJ348">
            <v>0.55200000000000005</v>
          </cell>
          <cell r="DK348">
            <v>0</v>
          </cell>
          <cell r="DL348">
            <v>0</v>
          </cell>
          <cell r="DO348">
            <v>0</v>
          </cell>
          <cell r="DP348">
            <v>0</v>
          </cell>
          <cell r="DQ348">
            <v>0</v>
          </cell>
          <cell r="DR348">
            <v>1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3584</v>
          </cell>
          <cell r="EB348">
            <v>3640</v>
          </cell>
          <cell r="EC348">
            <v>0</v>
          </cell>
          <cell r="ED348">
            <v>0</v>
          </cell>
          <cell r="EE348">
            <v>3640</v>
          </cell>
          <cell r="EF348">
            <v>3640</v>
          </cell>
          <cell r="EG348">
            <v>0</v>
          </cell>
          <cell r="EI348">
            <v>0</v>
          </cell>
          <cell r="EJ348">
            <v>0</v>
          </cell>
          <cell r="EK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132257</v>
          </cell>
          <cell r="EQ348">
            <v>0</v>
          </cell>
          <cell r="ER348">
            <v>132257</v>
          </cell>
          <cell r="ES348">
            <v>875111.88831400534</v>
          </cell>
          <cell r="ET348">
            <v>0</v>
          </cell>
          <cell r="EU348">
            <v>875111.88831400534</v>
          </cell>
          <cell r="EV348">
            <v>871471.88831400534</v>
          </cell>
          <cell r="EW348">
            <v>4401.3731733030572</v>
          </cell>
          <cell r="EX348">
            <v>4265</v>
          </cell>
          <cell r="EY348">
            <v>0</v>
          </cell>
          <cell r="EZ348">
            <v>844470</v>
          </cell>
          <cell r="FA348">
            <v>0</v>
          </cell>
          <cell r="FB348">
            <v>875111.88831400534</v>
          </cell>
          <cell r="FC348">
            <v>875875.93580592901</v>
          </cell>
          <cell r="FD348">
            <v>764.04749192367308</v>
          </cell>
          <cell r="FE348">
            <v>875875.93580592901</v>
          </cell>
        </row>
        <row r="349">
          <cell r="A349">
            <v>3811</v>
          </cell>
          <cell r="B349">
            <v>8813811</v>
          </cell>
          <cell r="C349">
            <v>3338</v>
          </cell>
          <cell r="D349" t="str">
            <v>RB053338</v>
          </cell>
          <cell r="E349" t="str">
            <v>St Francis Catholic Primary School, Maldon</v>
          </cell>
          <cell r="F349" t="str">
            <v>P</v>
          </cell>
          <cell r="G349" t="str">
            <v>Y</v>
          </cell>
          <cell r="H349">
            <v>10026596</v>
          </cell>
          <cell r="I349" t="str">
            <v/>
          </cell>
          <cell r="K349">
            <v>3811</v>
          </cell>
          <cell r="L349">
            <v>115198</v>
          </cell>
          <cell r="O349">
            <v>7</v>
          </cell>
          <cell r="P349">
            <v>0</v>
          </cell>
          <cell r="Q349">
            <v>0</v>
          </cell>
          <cell r="S349">
            <v>30</v>
          </cell>
          <cell r="T349">
            <v>173</v>
          </cell>
          <cell r="V349">
            <v>203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203</v>
          </cell>
          <cell r="AF349">
            <v>641094.29999999993</v>
          </cell>
          <cell r="AG349">
            <v>0</v>
          </cell>
          <cell r="AH349">
            <v>0</v>
          </cell>
          <cell r="AI349">
            <v>0</v>
          </cell>
          <cell r="AJ349">
            <v>641094.29999999993</v>
          </cell>
          <cell r="AK349">
            <v>26.999999999999922</v>
          </cell>
          <cell r="AL349">
            <v>12689.999999999964</v>
          </cell>
          <cell r="AM349">
            <v>0</v>
          </cell>
          <cell r="AN349">
            <v>0</v>
          </cell>
          <cell r="AO349">
            <v>12689.999999999964</v>
          </cell>
          <cell r="AP349">
            <v>28.000000000000078</v>
          </cell>
          <cell r="AQ349">
            <v>16520.000000000047</v>
          </cell>
          <cell r="AR349">
            <v>0</v>
          </cell>
          <cell r="AS349">
            <v>0</v>
          </cell>
          <cell r="AT349">
            <v>16520.000000000047</v>
          </cell>
          <cell r="AU349">
            <v>145.71782178217825</v>
          </cell>
          <cell r="AV349">
            <v>0</v>
          </cell>
          <cell r="AW349">
            <v>43.212871287128742</v>
          </cell>
          <cell r="AX349">
            <v>9506.8316831683223</v>
          </cell>
          <cell r="AY349">
            <v>1.0049504950495047</v>
          </cell>
          <cell r="AZ349">
            <v>271.33663366336629</v>
          </cell>
          <cell r="BA349">
            <v>9.0445544554455548</v>
          </cell>
          <cell r="BB349">
            <v>3798.7128712871331</v>
          </cell>
          <cell r="BC349">
            <v>4.0198019801980189</v>
          </cell>
          <cell r="BD349">
            <v>1849.1089108910887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15425.99009900991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15425.99009900991</v>
          </cell>
          <cell r="BZ349">
            <v>44635.99009900992</v>
          </cell>
          <cell r="CA349">
            <v>0</v>
          </cell>
          <cell r="CB349">
            <v>44635.99009900992</v>
          </cell>
          <cell r="CC349">
            <v>42.80120481927711</v>
          </cell>
          <cell r="CD349">
            <v>48365.361445783135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48365.361445783135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2.3468208092485554</v>
          </cell>
          <cell r="CX349">
            <v>1325.9537572254337</v>
          </cell>
          <cell r="CY349">
            <v>0</v>
          </cell>
          <cell r="CZ349">
            <v>0</v>
          </cell>
          <cell r="DA349">
            <v>1325.9537572254337</v>
          </cell>
          <cell r="DB349">
            <v>735421.60530201846</v>
          </cell>
          <cell r="DC349">
            <v>0</v>
          </cell>
          <cell r="DD349">
            <v>735421.60530201846</v>
          </cell>
          <cell r="DE349">
            <v>128617</v>
          </cell>
          <cell r="DF349">
            <v>0</v>
          </cell>
          <cell r="DG349">
            <v>128617</v>
          </cell>
          <cell r="DH349">
            <v>29</v>
          </cell>
          <cell r="DI349">
            <v>0</v>
          </cell>
          <cell r="DJ349">
            <v>0.57999999999999996</v>
          </cell>
          <cell r="DK349">
            <v>0</v>
          </cell>
          <cell r="DL349">
            <v>0</v>
          </cell>
          <cell r="DO349">
            <v>0</v>
          </cell>
          <cell r="DP349">
            <v>0</v>
          </cell>
          <cell r="DQ349">
            <v>0</v>
          </cell>
          <cell r="DR349">
            <v>1</v>
          </cell>
          <cell r="DS349">
            <v>0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4454.3999999999996</v>
          </cell>
          <cell r="EB349">
            <v>7317.6</v>
          </cell>
          <cell r="EC349">
            <v>0</v>
          </cell>
          <cell r="ED349">
            <v>0</v>
          </cell>
          <cell r="EE349">
            <v>7317.6</v>
          </cell>
          <cell r="EF349">
            <v>7317.6</v>
          </cell>
          <cell r="EG349">
            <v>0</v>
          </cell>
          <cell r="EI349">
            <v>0</v>
          </cell>
          <cell r="EJ349">
            <v>0</v>
          </cell>
          <cell r="EK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135934.6</v>
          </cell>
          <cell r="EQ349">
            <v>0</v>
          </cell>
          <cell r="ER349">
            <v>135934.6</v>
          </cell>
          <cell r="ES349">
            <v>871356.20530201844</v>
          </cell>
          <cell r="ET349">
            <v>0</v>
          </cell>
          <cell r="EU349">
            <v>871356.20530201844</v>
          </cell>
          <cell r="EV349">
            <v>864038.60530201846</v>
          </cell>
          <cell r="EW349">
            <v>4256.3478093695494</v>
          </cell>
          <cell r="EX349">
            <v>4265</v>
          </cell>
          <cell r="EY349">
            <v>8.6521906304506047</v>
          </cell>
          <cell r="EZ349">
            <v>865795</v>
          </cell>
          <cell r="FA349">
            <v>1756.3946979815373</v>
          </cell>
          <cell r="FB349">
            <v>873112.6</v>
          </cell>
          <cell r="FC349">
            <v>863142.71069758444</v>
          </cell>
          <cell r="FD349">
            <v>0</v>
          </cell>
          <cell r="FE349">
            <v>873112.6</v>
          </cell>
        </row>
        <row r="350">
          <cell r="A350">
            <v>3032</v>
          </cell>
          <cell r="B350">
            <v>8813032</v>
          </cell>
          <cell r="C350">
            <v>2496</v>
          </cell>
          <cell r="D350" t="str">
            <v>RB052496</v>
          </cell>
          <cell r="E350" t="str">
            <v>St George's Church of England Primary School, Great Bromley</v>
          </cell>
          <cell r="F350" t="str">
            <v>P</v>
          </cell>
          <cell r="G350" t="str">
            <v>Y</v>
          </cell>
          <cell r="H350">
            <v>10041511</v>
          </cell>
          <cell r="I350" t="str">
            <v/>
          </cell>
          <cell r="K350">
            <v>3032</v>
          </cell>
          <cell r="L350">
            <v>115085</v>
          </cell>
          <cell r="O350">
            <v>7</v>
          </cell>
          <cell r="P350">
            <v>0</v>
          </cell>
          <cell r="Q350">
            <v>0</v>
          </cell>
          <cell r="S350">
            <v>16</v>
          </cell>
          <cell r="T350">
            <v>100</v>
          </cell>
          <cell r="V350">
            <v>116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116</v>
          </cell>
          <cell r="AF350">
            <v>366339.6</v>
          </cell>
          <cell r="AG350">
            <v>0</v>
          </cell>
          <cell r="AH350">
            <v>0</v>
          </cell>
          <cell r="AI350">
            <v>0</v>
          </cell>
          <cell r="AJ350">
            <v>366339.6</v>
          </cell>
          <cell r="AK350">
            <v>6.0000000000000027</v>
          </cell>
          <cell r="AL350">
            <v>2820.0000000000014</v>
          </cell>
          <cell r="AM350">
            <v>0</v>
          </cell>
          <cell r="AN350">
            <v>0</v>
          </cell>
          <cell r="AO350">
            <v>2820.0000000000014</v>
          </cell>
          <cell r="AP350">
            <v>7</v>
          </cell>
          <cell r="AQ350">
            <v>4130</v>
          </cell>
          <cell r="AR350">
            <v>0</v>
          </cell>
          <cell r="AS350">
            <v>0</v>
          </cell>
          <cell r="AT350">
            <v>4130</v>
          </cell>
          <cell r="AU350">
            <v>108.93913043478265</v>
          </cell>
          <cell r="AV350">
            <v>0</v>
          </cell>
          <cell r="AW350">
            <v>5.0434782608695636</v>
          </cell>
          <cell r="AX350">
            <v>1109.565217391304</v>
          </cell>
          <cell r="AY350">
            <v>0</v>
          </cell>
          <cell r="AZ350">
            <v>0</v>
          </cell>
          <cell r="BA350">
            <v>1.0086956521739125</v>
          </cell>
          <cell r="BB350">
            <v>423.65217391304327</v>
          </cell>
          <cell r="BC350">
            <v>1.0086956521739125</v>
          </cell>
          <cell r="BD350">
            <v>463.99999999999977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1997.2173913043471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1997.2173913043471</v>
          </cell>
          <cell r="BZ350">
            <v>8947.217391304348</v>
          </cell>
          <cell r="CA350">
            <v>0</v>
          </cell>
          <cell r="CB350">
            <v>8947.217391304348</v>
          </cell>
          <cell r="CC350">
            <v>24.606060606060602</v>
          </cell>
          <cell r="CD350">
            <v>27804.84848484848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27804.84848484848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1.1599999999999999</v>
          </cell>
          <cell r="CX350">
            <v>655.4</v>
          </cell>
          <cell r="CY350">
            <v>0</v>
          </cell>
          <cell r="CZ350">
            <v>0</v>
          </cell>
          <cell r="DA350">
            <v>655.4</v>
          </cell>
          <cell r="DB350">
            <v>403747.06587615283</v>
          </cell>
          <cell r="DC350">
            <v>0</v>
          </cell>
          <cell r="DD350">
            <v>403747.06587615283</v>
          </cell>
          <cell r="DE350">
            <v>128617</v>
          </cell>
          <cell r="DF350">
            <v>0</v>
          </cell>
          <cell r="DG350">
            <v>128617</v>
          </cell>
          <cell r="DH350">
            <v>16.571428571428573</v>
          </cell>
          <cell r="DI350">
            <v>0.45126835781041363</v>
          </cell>
          <cell r="DJ350">
            <v>2.6989999999999998</v>
          </cell>
          <cell r="DK350">
            <v>0</v>
          </cell>
          <cell r="DL350">
            <v>1</v>
          </cell>
          <cell r="DO350">
            <v>24819.759679572751</v>
          </cell>
          <cell r="DP350">
            <v>0</v>
          </cell>
          <cell r="DQ350">
            <v>24819.759679572751</v>
          </cell>
          <cell r="DR350">
            <v>1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DZ350">
            <v>0</v>
          </cell>
          <cell r="EA350">
            <v>15593.75</v>
          </cell>
          <cell r="EB350">
            <v>15843.75</v>
          </cell>
          <cell r="EC350">
            <v>0</v>
          </cell>
          <cell r="ED350">
            <v>0</v>
          </cell>
          <cell r="EE350">
            <v>15843.75</v>
          </cell>
          <cell r="EF350">
            <v>15843.75</v>
          </cell>
          <cell r="EG350">
            <v>0</v>
          </cell>
          <cell r="EI350">
            <v>0</v>
          </cell>
          <cell r="EJ350">
            <v>0</v>
          </cell>
          <cell r="EK350">
            <v>0</v>
          </cell>
          <cell r="EL350">
            <v>242720</v>
          </cell>
          <cell r="EM350">
            <v>0</v>
          </cell>
          <cell r="EN350">
            <v>0</v>
          </cell>
          <cell r="EO350">
            <v>0</v>
          </cell>
          <cell r="EP350">
            <v>412000.50967957277</v>
          </cell>
          <cell r="EQ350">
            <v>0</v>
          </cell>
          <cell r="ER350">
            <v>412000.50967957277</v>
          </cell>
          <cell r="ES350">
            <v>815747.57555572561</v>
          </cell>
          <cell r="ET350">
            <v>0</v>
          </cell>
          <cell r="EU350">
            <v>815747.57555572561</v>
          </cell>
          <cell r="EV350">
            <v>557183.82555572561</v>
          </cell>
          <cell r="EW350">
            <v>4803.3088409976344</v>
          </cell>
          <cell r="EX350">
            <v>4265</v>
          </cell>
          <cell r="EY350">
            <v>0</v>
          </cell>
          <cell r="EZ350">
            <v>494740</v>
          </cell>
          <cell r="FA350">
            <v>0</v>
          </cell>
          <cell r="FB350">
            <v>815747.57555572561</v>
          </cell>
          <cell r="FC350">
            <v>802108.71144702449</v>
          </cell>
          <cell r="FD350">
            <v>0</v>
          </cell>
          <cell r="FE350">
            <v>815747.57555572561</v>
          </cell>
        </row>
        <row r="351">
          <cell r="A351">
            <v>2001</v>
          </cell>
          <cell r="B351">
            <v>8812001</v>
          </cell>
          <cell r="C351">
            <v>1870</v>
          </cell>
          <cell r="D351" t="str">
            <v>RB051870</v>
          </cell>
          <cell r="E351" t="str">
            <v>St George's New Town Primary School</v>
          </cell>
          <cell r="F351" t="str">
            <v>P</v>
          </cell>
          <cell r="G351" t="str">
            <v>Y</v>
          </cell>
          <cell r="H351">
            <v>10023573</v>
          </cell>
          <cell r="I351" t="str">
            <v/>
          </cell>
          <cell r="K351">
            <v>2001</v>
          </cell>
          <cell r="L351">
            <v>114704</v>
          </cell>
          <cell r="O351">
            <v>7</v>
          </cell>
          <cell r="P351">
            <v>0</v>
          </cell>
          <cell r="Q351">
            <v>0</v>
          </cell>
          <cell r="S351">
            <v>74</v>
          </cell>
          <cell r="T351">
            <v>485</v>
          </cell>
          <cell r="V351">
            <v>559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559</v>
          </cell>
          <cell r="AF351">
            <v>1765377.9</v>
          </cell>
          <cell r="AG351">
            <v>0</v>
          </cell>
          <cell r="AH351">
            <v>0</v>
          </cell>
          <cell r="AI351">
            <v>0</v>
          </cell>
          <cell r="AJ351">
            <v>1765377.9</v>
          </cell>
          <cell r="AK351">
            <v>204.99999999999994</v>
          </cell>
          <cell r="AL351">
            <v>96349.999999999971</v>
          </cell>
          <cell r="AM351">
            <v>0</v>
          </cell>
          <cell r="AN351">
            <v>0</v>
          </cell>
          <cell r="AO351">
            <v>96349.999999999971</v>
          </cell>
          <cell r="AP351">
            <v>221.99999999999983</v>
          </cell>
          <cell r="AQ351">
            <v>130979.9999999999</v>
          </cell>
          <cell r="AR351">
            <v>0</v>
          </cell>
          <cell r="AS351">
            <v>0</v>
          </cell>
          <cell r="AT351">
            <v>130979.9999999999</v>
          </cell>
          <cell r="AU351">
            <v>152.54578096947944</v>
          </cell>
          <cell r="AV351">
            <v>0</v>
          </cell>
          <cell r="AW351">
            <v>102.36624775583498</v>
          </cell>
          <cell r="AX351">
            <v>22520.574506283694</v>
          </cell>
          <cell r="AY351">
            <v>119.42728904847405</v>
          </cell>
          <cell r="AZ351">
            <v>32245.368043087994</v>
          </cell>
          <cell r="BA351">
            <v>62.222621184919198</v>
          </cell>
          <cell r="BB351">
            <v>26133.500897666065</v>
          </cell>
          <cell r="BC351">
            <v>73.262118491921171</v>
          </cell>
          <cell r="BD351">
            <v>33700.574506283738</v>
          </cell>
          <cell r="BE351">
            <v>49.175942549371648</v>
          </cell>
          <cell r="BF351">
            <v>24096.211849192106</v>
          </cell>
          <cell r="BG351">
            <v>0</v>
          </cell>
          <cell r="BH351">
            <v>0</v>
          </cell>
          <cell r="BI351">
            <v>138696.22980251358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138696.22980251358</v>
          </cell>
          <cell r="BZ351">
            <v>366026.2298025135</v>
          </cell>
          <cell r="CA351">
            <v>0</v>
          </cell>
          <cell r="CB351">
            <v>366026.2298025135</v>
          </cell>
          <cell r="CC351">
            <v>199.90728476821192</v>
          </cell>
          <cell r="CD351">
            <v>225895.23178807949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225895.23178807949</v>
          </cell>
          <cell r="CR351">
            <v>16.460000000000008</v>
          </cell>
          <cell r="CS351">
            <v>15225.500000000007</v>
          </cell>
          <cell r="CT351">
            <v>0</v>
          </cell>
          <cell r="CU351">
            <v>0</v>
          </cell>
          <cell r="CV351">
            <v>15225.500000000007</v>
          </cell>
          <cell r="CW351">
            <v>47.255670103092775</v>
          </cell>
          <cell r="CX351">
            <v>26699.453608247419</v>
          </cell>
          <cell r="CY351">
            <v>0</v>
          </cell>
          <cell r="CZ351">
            <v>0</v>
          </cell>
          <cell r="DA351">
            <v>26699.453608247419</v>
          </cell>
          <cell r="DB351">
            <v>2399224.3151988406</v>
          </cell>
          <cell r="DC351">
            <v>0</v>
          </cell>
          <cell r="DD351">
            <v>2399224.3151988406</v>
          </cell>
          <cell r="DE351">
            <v>128617</v>
          </cell>
          <cell r="DF351">
            <v>0</v>
          </cell>
          <cell r="DG351">
            <v>128617</v>
          </cell>
          <cell r="DH351">
            <v>79.857142857142861</v>
          </cell>
          <cell r="DI351">
            <v>0</v>
          </cell>
          <cell r="DJ351">
            <v>0.71799999999999997</v>
          </cell>
          <cell r="DK351">
            <v>0</v>
          </cell>
          <cell r="DL351">
            <v>0</v>
          </cell>
          <cell r="DO351">
            <v>0</v>
          </cell>
          <cell r="DP351">
            <v>0</v>
          </cell>
          <cell r="DQ351">
            <v>0</v>
          </cell>
          <cell r="DR351">
            <v>1</v>
          </cell>
          <cell r="DS351">
            <v>0</v>
          </cell>
          <cell r="DT351">
            <v>0</v>
          </cell>
          <cell r="DU351">
            <v>0</v>
          </cell>
          <cell r="DV351">
            <v>1</v>
          </cell>
          <cell r="DW351">
            <v>0</v>
          </cell>
          <cell r="DX351">
            <v>72670</v>
          </cell>
          <cell r="DY351">
            <v>0</v>
          </cell>
          <cell r="DZ351">
            <v>72670</v>
          </cell>
          <cell r="EA351">
            <v>46974.11</v>
          </cell>
          <cell r="EB351">
            <v>47394.11</v>
          </cell>
          <cell r="EC351">
            <v>364.88999999999942</v>
          </cell>
          <cell r="ED351">
            <v>0</v>
          </cell>
          <cell r="EE351">
            <v>47759</v>
          </cell>
          <cell r="EF351">
            <v>47759</v>
          </cell>
          <cell r="EG351">
            <v>0</v>
          </cell>
          <cell r="EI351">
            <v>0</v>
          </cell>
          <cell r="EJ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249046</v>
          </cell>
          <cell r="EQ351">
            <v>0</v>
          </cell>
          <cell r="ER351">
            <v>249046</v>
          </cell>
          <cell r="ES351">
            <v>2648270.3151988406</v>
          </cell>
          <cell r="ET351">
            <v>0</v>
          </cell>
          <cell r="EU351">
            <v>2648270.3151988406</v>
          </cell>
          <cell r="EV351">
            <v>2527841.3151988406</v>
          </cell>
          <cell r="EW351">
            <v>4522.0774869388915</v>
          </cell>
          <cell r="EX351">
            <v>4265</v>
          </cell>
          <cell r="EY351">
            <v>0</v>
          </cell>
          <cell r="EZ351">
            <v>2384135</v>
          </cell>
          <cell r="FA351">
            <v>0</v>
          </cell>
          <cell r="FB351">
            <v>2648270.3151988406</v>
          </cell>
          <cell r="FC351">
            <v>2503633.4876518706</v>
          </cell>
          <cell r="FD351">
            <v>0</v>
          </cell>
          <cell r="FE351">
            <v>2648270.3151988406</v>
          </cell>
        </row>
        <row r="352">
          <cell r="A352">
            <v>3009</v>
          </cell>
          <cell r="B352">
            <v>8813009</v>
          </cell>
          <cell r="C352">
            <v>2544</v>
          </cell>
          <cell r="D352" t="str">
            <v>RB052544</v>
          </cell>
          <cell r="E352" t="str">
            <v>St Giles' Church of England Primary School</v>
          </cell>
          <cell r="F352" t="str">
            <v>P</v>
          </cell>
          <cell r="G352" t="str">
            <v>Y</v>
          </cell>
          <cell r="H352">
            <v>10032407</v>
          </cell>
          <cell r="I352" t="str">
            <v/>
          </cell>
          <cell r="K352">
            <v>3009</v>
          </cell>
          <cell r="L352">
            <v>115068</v>
          </cell>
          <cell r="O352">
            <v>7</v>
          </cell>
          <cell r="P352">
            <v>0</v>
          </cell>
          <cell r="Q352">
            <v>0</v>
          </cell>
          <cell r="S352">
            <v>15</v>
          </cell>
          <cell r="T352">
            <v>82</v>
          </cell>
          <cell r="V352">
            <v>97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97</v>
          </cell>
          <cell r="AF352">
            <v>306335.7</v>
          </cell>
          <cell r="AG352">
            <v>0</v>
          </cell>
          <cell r="AH352">
            <v>0</v>
          </cell>
          <cell r="AI352">
            <v>0</v>
          </cell>
          <cell r="AJ352">
            <v>306335.7</v>
          </cell>
          <cell r="AK352">
            <v>6.0000000000000018</v>
          </cell>
          <cell r="AL352">
            <v>2820.0000000000009</v>
          </cell>
          <cell r="AM352">
            <v>0</v>
          </cell>
          <cell r="AN352">
            <v>0</v>
          </cell>
          <cell r="AO352">
            <v>2820.0000000000009</v>
          </cell>
          <cell r="AP352">
            <v>6.0000000000000018</v>
          </cell>
          <cell r="AQ352">
            <v>3540.0000000000009</v>
          </cell>
          <cell r="AR352">
            <v>0</v>
          </cell>
          <cell r="AS352">
            <v>0</v>
          </cell>
          <cell r="AT352">
            <v>3540.0000000000009</v>
          </cell>
          <cell r="AU352">
            <v>88.000000000000014</v>
          </cell>
          <cell r="AV352">
            <v>0</v>
          </cell>
          <cell r="AW352">
            <v>1.9999999999999973</v>
          </cell>
          <cell r="AX352">
            <v>439.99999999999943</v>
          </cell>
          <cell r="AY352">
            <v>0</v>
          </cell>
          <cell r="AZ352">
            <v>0</v>
          </cell>
          <cell r="BA352">
            <v>6.9999999999999956</v>
          </cell>
          <cell r="BB352">
            <v>2939.9999999999982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3379.9999999999977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3379.9999999999977</v>
          </cell>
          <cell r="BZ352">
            <v>9740</v>
          </cell>
          <cell r="CA352">
            <v>0</v>
          </cell>
          <cell r="CB352">
            <v>9740</v>
          </cell>
          <cell r="CC352">
            <v>17.760563380281692</v>
          </cell>
          <cell r="CD352">
            <v>20069.436619718312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20069.436619718312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336145.13661971834</v>
          </cell>
          <cell r="DC352">
            <v>0</v>
          </cell>
          <cell r="DD352">
            <v>336145.13661971834</v>
          </cell>
          <cell r="DE352">
            <v>128617</v>
          </cell>
          <cell r="DF352">
            <v>0</v>
          </cell>
          <cell r="DG352">
            <v>128617</v>
          </cell>
          <cell r="DH352">
            <v>13.857142857142858</v>
          </cell>
          <cell r="DI352">
            <v>0.70493991989319071</v>
          </cell>
          <cell r="DJ352">
            <v>2.468</v>
          </cell>
          <cell r="DK352">
            <v>0</v>
          </cell>
          <cell r="DL352">
            <v>1</v>
          </cell>
          <cell r="DO352">
            <v>38771.695594125493</v>
          </cell>
          <cell r="DP352">
            <v>0</v>
          </cell>
          <cell r="DQ352">
            <v>38771.695594125493</v>
          </cell>
          <cell r="DR352">
            <v>1</v>
          </cell>
          <cell r="DS352">
            <v>0</v>
          </cell>
          <cell r="DT352">
            <v>0</v>
          </cell>
          <cell r="DU352">
            <v>0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11462</v>
          </cell>
          <cell r="EB352">
            <v>11462</v>
          </cell>
          <cell r="EC352">
            <v>-359.25</v>
          </cell>
          <cell r="ED352">
            <v>-359.25</v>
          </cell>
          <cell r="EE352">
            <v>10743.5</v>
          </cell>
          <cell r="EF352">
            <v>10743.5</v>
          </cell>
          <cell r="EG352">
            <v>0</v>
          </cell>
          <cell r="EI352">
            <v>0</v>
          </cell>
          <cell r="EJ352">
            <v>0</v>
          </cell>
          <cell r="EK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178132.19559412549</v>
          </cell>
          <cell r="EQ352">
            <v>0</v>
          </cell>
          <cell r="ER352">
            <v>178132.19559412549</v>
          </cell>
          <cell r="ES352">
            <v>514277.33221384382</v>
          </cell>
          <cell r="ET352">
            <v>0</v>
          </cell>
          <cell r="EU352">
            <v>514277.33221384382</v>
          </cell>
          <cell r="EV352">
            <v>503533.83221384382</v>
          </cell>
          <cell r="EW352">
            <v>5191.0704351942659</v>
          </cell>
          <cell r="EX352">
            <v>4265</v>
          </cell>
          <cell r="EY352">
            <v>0</v>
          </cell>
          <cell r="EZ352">
            <v>413705</v>
          </cell>
          <cell r="FA352">
            <v>0</v>
          </cell>
          <cell r="FB352">
            <v>514277.33221384382</v>
          </cell>
          <cell r="FC352">
            <v>499143.15584956965</v>
          </cell>
          <cell r="FD352">
            <v>0</v>
          </cell>
          <cell r="FE352">
            <v>514277.33221384382</v>
          </cell>
        </row>
        <row r="353">
          <cell r="A353">
            <v>5267</v>
          </cell>
          <cell r="B353">
            <v>8815267</v>
          </cell>
          <cell r="C353">
            <v>1424</v>
          </cell>
          <cell r="D353" t="str">
            <v>GMPS1424</v>
          </cell>
          <cell r="E353" t="str">
            <v>St Helen's Catholic Infant School</v>
          </cell>
          <cell r="F353" t="str">
            <v>P</v>
          </cell>
          <cell r="G353" t="str">
            <v>Y</v>
          </cell>
          <cell r="H353">
            <v>10026598</v>
          </cell>
          <cell r="I353" t="str">
            <v/>
          </cell>
          <cell r="K353">
            <v>5267</v>
          </cell>
          <cell r="L353">
            <v>115307</v>
          </cell>
          <cell r="O353">
            <v>3</v>
          </cell>
          <cell r="P353">
            <v>0</v>
          </cell>
          <cell r="Q353">
            <v>0</v>
          </cell>
          <cell r="S353">
            <v>70</v>
          </cell>
          <cell r="T353">
            <v>165</v>
          </cell>
          <cell r="V353">
            <v>235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235</v>
          </cell>
          <cell r="AF353">
            <v>742153.5</v>
          </cell>
          <cell r="AG353">
            <v>0</v>
          </cell>
          <cell r="AH353">
            <v>0</v>
          </cell>
          <cell r="AI353">
            <v>0</v>
          </cell>
          <cell r="AJ353">
            <v>742153.5</v>
          </cell>
          <cell r="AK353">
            <v>20</v>
          </cell>
          <cell r="AL353">
            <v>9400</v>
          </cell>
          <cell r="AM353">
            <v>0</v>
          </cell>
          <cell r="AN353">
            <v>0</v>
          </cell>
          <cell r="AO353">
            <v>9400</v>
          </cell>
          <cell r="AP353">
            <v>20</v>
          </cell>
          <cell r="AQ353">
            <v>11800</v>
          </cell>
          <cell r="AR353">
            <v>0</v>
          </cell>
          <cell r="AS353">
            <v>0</v>
          </cell>
          <cell r="AT353">
            <v>11800</v>
          </cell>
          <cell r="AU353">
            <v>203.00000000000011</v>
          </cell>
          <cell r="AV353">
            <v>0</v>
          </cell>
          <cell r="AW353">
            <v>21.999999999999989</v>
          </cell>
          <cell r="AX353">
            <v>4839.9999999999973</v>
          </cell>
          <cell r="AY353">
            <v>8.9999999999999911</v>
          </cell>
          <cell r="AZ353">
            <v>2429.9999999999977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1</v>
          </cell>
          <cell r="BF353">
            <v>490</v>
          </cell>
          <cell r="BG353">
            <v>0</v>
          </cell>
          <cell r="BH353">
            <v>0</v>
          </cell>
          <cell r="BI353">
            <v>7759.9999999999945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7759.9999999999945</v>
          </cell>
          <cell r="BZ353">
            <v>28959.999999999993</v>
          </cell>
          <cell r="CA353">
            <v>0</v>
          </cell>
          <cell r="CB353">
            <v>28959.999999999993</v>
          </cell>
          <cell r="CC353">
            <v>57.484504449217553</v>
          </cell>
          <cell r="CD353">
            <v>64957.490027615837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64957.490027615837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17.090909090909083</v>
          </cell>
          <cell r="CX353">
            <v>9656.3636363636324</v>
          </cell>
          <cell r="CY353">
            <v>0</v>
          </cell>
          <cell r="CZ353">
            <v>0</v>
          </cell>
          <cell r="DA353">
            <v>9656.3636363636324</v>
          </cell>
          <cell r="DB353">
            <v>845727.35366397945</v>
          </cell>
          <cell r="DC353">
            <v>0</v>
          </cell>
          <cell r="DD353">
            <v>845727.35366397945</v>
          </cell>
          <cell r="DE353">
            <v>128617</v>
          </cell>
          <cell r="DF353">
            <v>0</v>
          </cell>
          <cell r="DG353">
            <v>128617</v>
          </cell>
          <cell r="DH353">
            <v>78.333333333333329</v>
          </cell>
          <cell r="DI353">
            <v>0</v>
          </cell>
          <cell r="DJ353">
            <v>0.80900000000000005</v>
          </cell>
          <cell r="DK353">
            <v>0</v>
          </cell>
          <cell r="DL353">
            <v>0</v>
          </cell>
          <cell r="DO353">
            <v>0</v>
          </cell>
          <cell r="DP353">
            <v>0</v>
          </cell>
          <cell r="DQ353">
            <v>0</v>
          </cell>
          <cell r="DR353">
            <v>1.0156360164</v>
          </cell>
          <cell r="DS353">
            <v>15234.864293137391</v>
          </cell>
          <cell r="DT353">
            <v>0</v>
          </cell>
          <cell r="DU353">
            <v>15234.864293137391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  <cell r="EA353">
            <v>8183.8</v>
          </cell>
          <cell r="EB353">
            <v>8183.8</v>
          </cell>
          <cell r="EC353">
            <v>0</v>
          </cell>
          <cell r="ED353">
            <v>0</v>
          </cell>
          <cell r="EE353">
            <v>8183.8</v>
          </cell>
          <cell r="EF353">
            <v>8183.8</v>
          </cell>
          <cell r="EG353">
            <v>0</v>
          </cell>
          <cell r="EI353">
            <v>0</v>
          </cell>
          <cell r="EJ353">
            <v>0</v>
          </cell>
          <cell r="EK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152035.66429313738</v>
          </cell>
          <cell r="EQ353">
            <v>0</v>
          </cell>
          <cell r="ER353">
            <v>152035.66429313738</v>
          </cell>
          <cell r="ES353">
            <v>997763.01795711683</v>
          </cell>
          <cell r="ET353">
            <v>0</v>
          </cell>
          <cell r="EU353">
            <v>997763.01795711683</v>
          </cell>
          <cell r="EV353">
            <v>989579.2179571169</v>
          </cell>
          <cell r="EW353">
            <v>4210.9753955622</v>
          </cell>
          <cell r="EX353">
            <v>4265</v>
          </cell>
          <cell r="EY353">
            <v>54.024604437800008</v>
          </cell>
          <cell r="EZ353">
            <v>1002275</v>
          </cell>
          <cell r="FA353">
            <v>12695.782042883104</v>
          </cell>
          <cell r="FB353">
            <v>1010458.7999999999</v>
          </cell>
          <cell r="FC353">
            <v>1001120.1912439909</v>
          </cell>
          <cell r="FD353">
            <v>0</v>
          </cell>
          <cell r="FE353">
            <v>1010458.7999999999</v>
          </cell>
        </row>
        <row r="354">
          <cell r="A354">
            <v>5253</v>
          </cell>
          <cell r="B354">
            <v>8815253</v>
          </cell>
          <cell r="E354" t="str">
            <v>St Helen's Catholic Junior School</v>
          </cell>
          <cell r="F354" t="str">
            <v>P</v>
          </cell>
          <cell r="G354" t="str">
            <v/>
          </cell>
          <cell r="H354" t="str">
            <v/>
          </cell>
          <cell r="I354" t="str">
            <v>Y</v>
          </cell>
          <cell r="K354">
            <v>5253</v>
          </cell>
          <cell r="L354">
            <v>136977</v>
          </cell>
          <cell r="O354">
            <v>4</v>
          </cell>
          <cell r="P354">
            <v>0</v>
          </cell>
          <cell r="Q354">
            <v>0</v>
          </cell>
          <cell r="S354">
            <v>0</v>
          </cell>
          <cell r="T354">
            <v>351</v>
          </cell>
          <cell r="V354">
            <v>351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351</v>
          </cell>
          <cell r="AF354">
            <v>1108493.0999999999</v>
          </cell>
          <cell r="AG354">
            <v>0</v>
          </cell>
          <cell r="AH354">
            <v>0</v>
          </cell>
          <cell r="AI354">
            <v>0</v>
          </cell>
          <cell r="AJ354">
            <v>1108493.0999999999</v>
          </cell>
          <cell r="AK354">
            <v>26.000000000000007</v>
          </cell>
          <cell r="AL354">
            <v>12220.000000000004</v>
          </cell>
          <cell r="AM354">
            <v>0</v>
          </cell>
          <cell r="AN354">
            <v>0</v>
          </cell>
          <cell r="AO354">
            <v>12220.000000000004</v>
          </cell>
          <cell r="AP354">
            <v>34.999999999999993</v>
          </cell>
          <cell r="AQ354">
            <v>20649.999999999996</v>
          </cell>
          <cell r="AR354">
            <v>0</v>
          </cell>
          <cell r="AS354">
            <v>0</v>
          </cell>
          <cell r="AT354">
            <v>20649.999999999996</v>
          </cell>
          <cell r="AU354">
            <v>306.00000000000006</v>
          </cell>
          <cell r="AV354">
            <v>0</v>
          </cell>
          <cell r="AW354">
            <v>32.999999999999993</v>
          </cell>
          <cell r="AX354">
            <v>7259.9999999999982</v>
          </cell>
          <cell r="AY354">
            <v>10.999999999999986</v>
          </cell>
          <cell r="AZ354">
            <v>2969.9999999999964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1.0000000000000004</v>
          </cell>
          <cell r="BF354">
            <v>490.00000000000023</v>
          </cell>
          <cell r="BG354">
            <v>0</v>
          </cell>
          <cell r="BH354">
            <v>0</v>
          </cell>
          <cell r="BI354">
            <v>10719.999999999995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10719.999999999995</v>
          </cell>
          <cell r="BZ354">
            <v>43589.999999999993</v>
          </cell>
          <cell r="CA354">
            <v>0</v>
          </cell>
          <cell r="CB354">
            <v>43589.999999999993</v>
          </cell>
          <cell r="CC354">
            <v>51.945031712473579</v>
          </cell>
          <cell r="CD354">
            <v>58697.885835095141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58697.885835095141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21.06</v>
          </cell>
          <cell r="CX354">
            <v>11898.9</v>
          </cell>
          <cell r="CY354">
            <v>0</v>
          </cell>
          <cell r="CZ354">
            <v>0</v>
          </cell>
          <cell r="DA354">
            <v>11898.9</v>
          </cell>
          <cell r="DB354">
            <v>1222679.8858350948</v>
          </cell>
          <cell r="DC354">
            <v>0</v>
          </cell>
          <cell r="DD354">
            <v>1222679.8858350948</v>
          </cell>
          <cell r="DE354">
            <v>128617</v>
          </cell>
          <cell r="DF354">
            <v>0</v>
          </cell>
          <cell r="DG354">
            <v>128617</v>
          </cell>
          <cell r="DH354">
            <v>87.75</v>
          </cell>
          <cell r="DI354">
            <v>0</v>
          </cell>
          <cell r="DJ354">
            <v>0.80500000000000005</v>
          </cell>
          <cell r="DK354">
            <v>0</v>
          </cell>
          <cell r="DL354">
            <v>0</v>
          </cell>
          <cell r="DO354">
            <v>0</v>
          </cell>
          <cell r="DP354">
            <v>0</v>
          </cell>
          <cell r="DQ354">
            <v>0</v>
          </cell>
          <cell r="DR354">
            <v>1.0156360164</v>
          </cell>
          <cell r="DS354">
            <v>21128.90026818648</v>
          </cell>
          <cell r="DT354">
            <v>0</v>
          </cell>
          <cell r="DU354">
            <v>21128.90026818648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7641.5</v>
          </cell>
          <cell r="EB354">
            <v>7641.5</v>
          </cell>
          <cell r="EC354">
            <v>0</v>
          </cell>
          <cell r="ED354">
            <v>0</v>
          </cell>
          <cell r="EE354">
            <v>7641.5</v>
          </cell>
          <cell r="EF354">
            <v>7641.5</v>
          </cell>
          <cell r="EG354">
            <v>0</v>
          </cell>
          <cell r="EI354">
            <v>0</v>
          </cell>
          <cell r="EJ354">
            <v>0</v>
          </cell>
          <cell r="EK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157387.40026818647</v>
          </cell>
          <cell r="EQ354">
            <v>0</v>
          </cell>
          <cell r="ER354">
            <v>157387.40026818647</v>
          </cell>
          <cell r="ES354">
            <v>1380067.2861032812</v>
          </cell>
          <cell r="ET354">
            <v>0</v>
          </cell>
          <cell r="EU354">
            <v>1380067.2861032812</v>
          </cell>
          <cell r="EV354">
            <v>1372425.7861032814</v>
          </cell>
          <cell r="EW354">
            <v>3910.0449746532236</v>
          </cell>
          <cell r="EX354">
            <v>4265</v>
          </cell>
          <cell r="EY354">
            <v>354.95502534677644</v>
          </cell>
          <cell r="EZ354">
            <v>1497015</v>
          </cell>
          <cell r="FA354">
            <v>124589.21389671857</v>
          </cell>
          <cell r="FB354">
            <v>1504656.4999999998</v>
          </cell>
          <cell r="FC354">
            <v>1486539.7005204966</v>
          </cell>
          <cell r="FD354">
            <v>0</v>
          </cell>
          <cell r="FE354">
            <v>1504656.4999999998</v>
          </cell>
        </row>
        <row r="355">
          <cell r="A355">
            <v>2149</v>
          </cell>
          <cell r="B355">
            <v>8812149</v>
          </cell>
          <cell r="E355" t="str">
            <v>St James' Church of England Primary School</v>
          </cell>
          <cell r="F355" t="str">
            <v>P</v>
          </cell>
          <cell r="G355" t="str">
            <v/>
          </cell>
          <cell r="H355" t="str">
            <v/>
          </cell>
          <cell r="I355" t="str">
            <v>Y</v>
          </cell>
          <cell r="K355">
            <v>2149</v>
          </cell>
          <cell r="L355">
            <v>143516</v>
          </cell>
          <cell r="O355">
            <v>7</v>
          </cell>
          <cell r="P355">
            <v>0</v>
          </cell>
          <cell r="Q355">
            <v>0</v>
          </cell>
          <cell r="S355">
            <v>60</v>
          </cell>
          <cell r="T355">
            <v>349</v>
          </cell>
          <cell r="V355">
            <v>409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409</v>
          </cell>
          <cell r="AF355">
            <v>1291662.8999999999</v>
          </cell>
          <cell r="AG355">
            <v>0</v>
          </cell>
          <cell r="AH355">
            <v>0</v>
          </cell>
          <cell r="AI355">
            <v>0</v>
          </cell>
          <cell r="AJ355">
            <v>1291662.8999999999</v>
          </cell>
          <cell r="AK355">
            <v>106.99999999999986</v>
          </cell>
          <cell r="AL355">
            <v>50289.999999999935</v>
          </cell>
          <cell r="AM355">
            <v>0</v>
          </cell>
          <cell r="AN355">
            <v>0</v>
          </cell>
          <cell r="AO355">
            <v>50289.999999999935</v>
          </cell>
          <cell r="AP355">
            <v>114.99999999999987</v>
          </cell>
          <cell r="AQ355">
            <v>67849.999999999927</v>
          </cell>
          <cell r="AR355">
            <v>0</v>
          </cell>
          <cell r="AS355">
            <v>0</v>
          </cell>
          <cell r="AT355">
            <v>67849.999999999927</v>
          </cell>
          <cell r="AU355">
            <v>99.242647058823366</v>
          </cell>
          <cell r="AV355">
            <v>0</v>
          </cell>
          <cell r="AW355">
            <v>67.164215686274588</v>
          </cell>
          <cell r="AX355">
            <v>14776.12745098041</v>
          </cell>
          <cell r="AY355">
            <v>97.237745098039341</v>
          </cell>
          <cell r="AZ355">
            <v>26254.191176470624</v>
          </cell>
          <cell r="BA355">
            <v>24.058823529411761</v>
          </cell>
          <cell r="BB355">
            <v>10104.705882352939</v>
          </cell>
          <cell r="BC355">
            <v>76.186274509804093</v>
          </cell>
          <cell r="BD355">
            <v>35045.686274509884</v>
          </cell>
          <cell r="BE355">
            <v>43.105392156862706</v>
          </cell>
          <cell r="BF355">
            <v>21121.642156862727</v>
          </cell>
          <cell r="BG355">
            <v>2.0049019607843155</v>
          </cell>
          <cell r="BH355">
            <v>1283.137254901962</v>
          </cell>
          <cell r="BI355">
            <v>108585.49019607854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108585.49019607854</v>
          </cell>
          <cell r="BZ355">
            <v>226725.49019607838</v>
          </cell>
          <cell r="CA355">
            <v>0</v>
          </cell>
          <cell r="CB355">
            <v>226725.49019607838</v>
          </cell>
          <cell r="CC355">
            <v>104.7439024390244</v>
          </cell>
          <cell r="CD355">
            <v>118360.60975609756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118360.60975609756</v>
          </cell>
          <cell r="CR355">
            <v>8.6221621621621694</v>
          </cell>
          <cell r="CS355">
            <v>7975.5000000000064</v>
          </cell>
          <cell r="CT355">
            <v>0</v>
          </cell>
          <cell r="CU355">
            <v>0</v>
          </cell>
          <cell r="CV355">
            <v>7975.5000000000064</v>
          </cell>
          <cell r="CW355">
            <v>76.008849557522225</v>
          </cell>
          <cell r="CX355">
            <v>42945.000000000058</v>
          </cell>
          <cell r="CY355">
            <v>0</v>
          </cell>
          <cell r="CZ355">
            <v>0</v>
          </cell>
          <cell r="DA355">
            <v>42945.000000000058</v>
          </cell>
          <cell r="DB355">
            <v>1687669.4999521761</v>
          </cell>
          <cell r="DC355">
            <v>0</v>
          </cell>
          <cell r="DD355">
            <v>1687669.4999521761</v>
          </cell>
          <cell r="DE355">
            <v>128617</v>
          </cell>
          <cell r="DF355">
            <v>0</v>
          </cell>
          <cell r="DG355">
            <v>128617</v>
          </cell>
          <cell r="DH355">
            <v>58.428571428571431</v>
          </cell>
          <cell r="DI355">
            <v>0</v>
          </cell>
          <cell r="DJ355">
            <v>0.61</v>
          </cell>
          <cell r="DK355">
            <v>0</v>
          </cell>
          <cell r="DL355">
            <v>0</v>
          </cell>
          <cell r="DO355">
            <v>0</v>
          </cell>
          <cell r="DP355">
            <v>0</v>
          </cell>
          <cell r="DQ355">
            <v>0</v>
          </cell>
          <cell r="DR355">
            <v>1</v>
          </cell>
          <cell r="DS355">
            <v>0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  <cell r="EA355">
            <v>7641.5</v>
          </cell>
          <cell r="EB355">
            <v>7641.5</v>
          </cell>
          <cell r="EC355">
            <v>0</v>
          </cell>
          <cell r="ED355">
            <v>0</v>
          </cell>
          <cell r="EE355">
            <v>7641.5</v>
          </cell>
          <cell r="EF355">
            <v>7641.5</v>
          </cell>
          <cell r="EG355">
            <v>0</v>
          </cell>
          <cell r="EI355">
            <v>0</v>
          </cell>
          <cell r="EJ355">
            <v>0</v>
          </cell>
          <cell r="EK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136258.5</v>
          </cell>
          <cell r="EQ355">
            <v>0</v>
          </cell>
          <cell r="ER355">
            <v>136258.5</v>
          </cell>
          <cell r="ES355">
            <v>1823927.9999521761</v>
          </cell>
          <cell r="ET355">
            <v>0</v>
          </cell>
          <cell r="EU355">
            <v>1823927.9999521761</v>
          </cell>
          <cell r="EV355">
            <v>1816286.4999521761</v>
          </cell>
          <cell r="EW355">
            <v>4440.7982883916284</v>
          </cell>
          <cell r="EX355">
            <v>4265</v>
          </cell>
          <cell r="EY355">
            <v>0</v>
          </cell>
          <cell r="EZ355">
            <v>1744385</v>
          </cell>
          <cell r="FA355">
            <v>0</v>
          </cell>
          <cell r="FB355">
            <v>1823927.9999521761</v>
          </cell>
          <cell r="FC355">
            <v>1753211.6339932114</v>
          </cell>
          <cell r="FD355">
            <v>0</v>
          </cell>
          <cell r="FE355">
            <v>1823927.9999521761</v>
          </cell>
        </row>
        <row r="356">
          <cell r="A356">
            <v>2121</v>
          </cell>
          <cell r="B356">
            <v>8812121</v>
          </cell>
          <cell r="E356" t="str">
            <v>St James Church of England Primary School</v>
          </cell>
          <cell r="F356" t="str">
            <v>P</v>
          </cell>
          <cell r="G356" t="str">
            <v/>
          </cell>
          <cell r="H356" t="str">
            <v/>
          </cell>
          <cell r="I356" t="str">
            <v>Y</v>
          </cell>
          <cell r="K356">
            <v>2121</v>
          </cell>
          <cell r="L356">
            <v>141657</v>
          </cell>
          <cell r="O356">
            <v>7</v>
          </cell>
          <cell r="P356">
            <v>0</v>
          </cell>
          <cell r="Q356">
            <v>0</v>
          </cell>
          <cell r="S356">
            <v>23</v>
          </cell>
          <cell r="T356">
            <v>164</v>
          </cell>
          <cell r="V356">
            <v>187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187</v>
          </cell>
          <cell r="AF356">
            <v>590564.69999999995</v>
          </cell>
          <cell r="AG356">
            <v>0</v>
          </cell>
          <cell r="AH356">
            <v>0</v>
          </cell>
          <cell r="AI356">
            <v>0</v>
          </cell>
          <cell r="AJ356">
            <v>590564.69999999995</v>
          </cell>
          <cell r="AK356">
            <v>45.000000000000085</v>
          </cell>
          <cell r="AL356">
            <v>21150.00000000004</v>
          </cell>
          <cell r="AM356">
            <v>0</v>
          </cell>
          <cell r="AN356">
            <v>0</v>
          </cell>
          <cell r="AO356">
            <v>21150.00000000004</v>
          </cell>
          <cell r="AP356">
            <v>48.000000000000064</v>
          </cell>
          <cell r="AQ356">
            <v>28320.000000000036</v>
          </cell>
          <cell r="AR356">
            <v>0</v>
          </cell>
          <cell r="AS356">
            <v>0</v>
          </cell>
          <cell r="AT356">
            <v>28320.000000000036</v>
          </cell>
          <cell r="AU356">
            <v>37.198924731182849</v>
          </cell>
          <cell r="AV356">
            <v>0</v>
          </cell>
          <cell r="AW356">
            <v>31.166666666666728</v>
          </cell>
          <cell r="AX356">
            <v>6856.6666666666806</v>
          </cell>
          <cell r="AY356">
            <v>82.440860215053675</v>
          </cell>
          <cell r="AZ356">
            <v>22259.032258064493</v>
          </cell>
          <cell r="BA356">
            <v>35.188172043010809</v>
          </cell>
          <cell r="BB356">
            <v>14779.032258064541</v>
          </cell>
          <cell r="BC356">
            <v>1.0053763440860224</v>
          </cell>
          <cell r="BD356">
            <v>462.47311827957031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44357.20430107529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44357.20430107529</v>
          </cell>
          <cell r="BZ356">
            <v>93827.20430107537</v>
          </cell>
          <cell r="CA356">
            <v>0</v>
          </cell>
          <cell r="CB356">
            <v>93827.20430107537</v>
          </cell>
          <cell r="CC356">
            <v>65.614035087719301</v>
          </cell>
          <cell r="CD356">
            <v>74143.859649122809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74143.859649122809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21.576923076923006</v>
          </cell>
          <cell r="CX356">
            <v>12190.961538461499</v>
          </cell>
          <cell r="CY356">
            <v>0</v>
          </cell>
          <cell r="CZ356">
            <v>0</v>
          </cell>
          <cell r="DA356">
            <v>12190.961538461499</v>
          </cell>
          <cell r="DB356">
            <v>770726.72548865958</v>
          </cell>
          <cell r="DC356">
            <v>0</v>
          </cell>
          <cell r="DD356">
            <v>770726.72548865958</v>
          </cell>
          <cell r="DE356">
            <v>128617</v>
          </cell>
          <cell r="DF356">
            <v>0</v>
          </cell>
          <cell r="DG356">
            <v>128617</v>
          </cell>
          <cell r="DH356">
            <v>26.714285714285715</v>
          </cell>
          <cell r="DI356">
            <v>0</v>
          </cell>
          <cell r="DJ356">
            <v>0.41399999999999998</v>
          </cell>
          <cell r="DK356">
            <v>0</v>
          </cell>
          <cell r="DL356">
            <v>0</v>
          </cell>
          <cell r="DO356">
            <v>0</v>
          </cell>
          <cell r="DP356">
            <v>0</v>
          </cell>
          <cell r="DQ356">
            <v>0</v>
          </cell>
          <cell r="DR356">
            <v>1.0156360164</v>
          </cell>
          <cell r="DS356">
            <v>14062.153240977786</v>
          </cell>
          <cell r="DT356">
            <v>0</v>
          </cell>
          <cell r="DU356">
            <v>14062.153240977786</v>
          </cell>
          <cell r="DV356">
            <v>0</v>
          </cell>
          <cell r="DW356">
            <v>0</v>
          </cell>
          <cell r="DX356">
            <v>0</v>
          </cell>
          <cell r="DY356">
            <v>0</v>
          </cell>
          <cell r="DZ356">
            <v>0</v>
          </cell>
          <cell r="EA356">
            <v>3049.1579999999999</v>
          </cell>
          <cell r="EB356">
            <v>3049.1579999999999</v>
          </cell>
          <cell r="EC356">
            <v>0</v>
          </cell>
          <cell r="ED356">
            <v>0</v>
          </cell>
          <cell r="EE356">
            <v>3049.1579999999999</v>
          </cell>
          <cell r="EF356">
            <v>3049.1579999999999</v>
          </cell>
          <cell r="EG356">
            <v>0</v>
          </cell>
          <cell r="EI356">
            <v>0</v>
          </cell>
          <cell r="EJ356">
            <v>0</v>
          </cell>
          <cell r="EK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145728.31124097778</v>
          </cell>
          <cell r="EQ356">
            <v>0</v>
          </cell>
          <cell r="ER356">
            <v>145728.31124097778</v>
          </cell>
          <cell r="ES356">
            <v>916455.0367296373</v>
          </cell>
          <cell r="ET356">
            <v>0</v>
          </cell>
          <cell r="EU356">
            <v>916455.0367296373</v>
          </cell>
          <cell r="EV356">
            <v>913405.87872963736</v>
          </cell>
          <cell r="EW356">
            <v>4884.5234156665101</v>
          </cell>
          <cell r="EX356">
            <v>4265</v>
          </cell>
          <cell r="EY356">
            <v>0</v>
          </cell>
          <cell r="EZ356">
            <v>797555</v>
          </cell>
          <cell r="FA356">
            <v>0</v>
          </cell>
          <cell r="FB356">
            <v>916455.0367296373</v>
          </cell>
          <cell r="FC356">
            <v>893358.88305943459</v>
          </cell>
          <cell r="FD356">
            <v>0</v>
          </cell>
          <cell r="FE356">
            <v>916455.0367296373</v>
          </cell>
        </row>
        <row r="357">
          <cell r="A357">
            <v>5255</v>
          </cell>
          <cell r="B357">
            <v>8815255</v>
          </cell>
          <cell r="C357">
            <v>3280</v>
          </cell>
          <cell r="D357" t="str">
            <v>GMPS3280</v>
          </cell>
          <cell r="E357" t="str">
            <v>St John Fisher Catholic Primary School</v>
          </cell>
          <cell r="F357" t="str">
            <v>P</v>
          </cell>
          <cell r="G357" t="str">
            <v>Y</v>
          </cell>
          <cell r="H357">
            <v>10026599</v>
          </cell>
          <cell r="I357" t="str">
            <v/>
          </cell>
          <cell r="K357">
            <v>5255</v>
          </cell>
          <cell r="L357">
            <v>115295</v>
          </cell>
          <cell r="O357">
            <v>7</v>
          </cell>
          <cell r="P357">
            <v>0</v>
          </cell>
          <cell r="Q357">
            <v>0</v>
          </cell>
          <cell r="S357">
            <v>49</v>
          </cell>
          <cell r="T357">
            <v>251</v>
          </cell>
          <cell r="V357">
            <v>300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300</v>
          </cell>
          <cell r="AF357">
            <v>947430</v>
          </cell>
          <cell r="AG357">
            <v>0</v>
          </cell>
          <cell r="AH357">
            <v>0</v>
          </cell>
          <cell r="AI357">
            <v>0</v>
          </cell>
          <cell r="AJ357">
            <v>947430</v>
          </cell>
          <cell r="AK357">
            <v>36.999999999999901</v>
          </cell>
          <cell r="AL357">
            <v>17389.999999999953</v>
          </cell>
          <cell r="AM357">
            <v>0</v>
          </cell>
          <cell r="AN357">
            <v>0</v>
          </cell>
          <cell r="AO357">
            <v>17389.999999999953</v>
          </cell>
          <cell r="AP357">
            <v>42.000000000000007</v>
          </cell>
          <cell r="AQ357">
            <v>24780.000000000004</v>
          </cell>
          <cell r="AR357">
            <v>0</v>
          </cell>
          <cell r="AS357">
            <v>0</v>
          </cell>
          <cell r="AT357">
            <v>24780.000000000004</v>
          </cell>
          <cell r="AU357">
            <v>165.65656565656559</v>
          </cell>
          <cell r="AV357">
            <v>0</v>
          </cell>
          <cell r="AW357">
            <v>82.828282828282795</v>
          </cell>
          <cell r="AX357">
            <v>18222.222222222215</v>
          </cell>
          <cell r="AY357">
            <v>40.404040404040501</v>
          </cell>
          <cell r="AZ357">
            <v>10909.090909090935</v>
          </cell>
          <cell r="BA357">
            <v>0</v>
          </cell>
          <cell r="BB357">
            <v>0</v>
          </cell>
          <cell r="BC357">
            <v>11.1111111111111</v>
          </cell>
          <cell r="BD357">
            <v>5111.1111111111059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34242.424242424255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34242.424242424255</v>
          </cell>
          <cell r="BZ357">
            <v>76412.424242424211</v>
          </cell>
          <cell r="CA357">
            <v>0</v>
          </cell>
          <cell r="CB357">
            <v>76412.424242424211</v>
          </cell>
          <cell r="CC357">
            <v>62.666666666666671</v>
          </cell>
          <cell r="CD357">
            <v>70813.333333333343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70813.333333333343</v>
          </cell>
          <cell r="CR357">
            <v>9.9999999999999893</v>
          </cell>
          <cell r="CS357">
            <v>9249.9999999999909</v>
          </cell>
          <cell r="CT357">
            <v>0</v>
          </cell>
          <cell r="CU357">
            <v>0</v>
          </cell>
          <cell r="CV357">
            <v>9249.9999999999909</v>
          </cell>
          <cell r="CW357">
            <v>23.904382470119522</v>
          </cell>
          <cell r="CX357">
            <v>13505.976095617531</v>
          </cell>
          <cell r="CY357">
            <v>0</v>
          </cell>
          <cell r="CZ357">
            <v>0</v>
          </cell>
          <cell r="DA357">
            <v>13505.976095617531</v>
          </cell>
          <cell r="DB357">
            <v>1117411.7336713751</v>
          </cell>
          <cell r="DC357">
            <v>0</v>
          </cell>
          <cell r="DD357">
            <v>1117411.7336713751</v>
          </cell>
          <cell r="DE357">
            <v>128617</v>
          </cell>
          <cell r="DF357">
            <v>0</v>
          </cell>
          <cell r="DG357">
            <v>128617</v>
          </cell>
          <cell r="DH357">
            <v>42.857142857142854</v>
          </cell>
          <cell r="DI357">
            <v>0</v>
          </cell>
          <cell r="DJ357">
            <v>0.63200000000000001</v>
          </cell>
          <cell r="DK357">
            <v>0</v>
          </cell>
          <cell r="DL357">
            <v>0</v>
          </cell>
          <cell r="DO357">
            <v>0</v>
          </cell>
          <cell r="DP357">
            <v>0</v>
          </cell>
          <cell r="DQ357">
            <v>0</v>
          </cell>
          <cell r="DR357">
            <v>1.0156360164</v>
          </cell>
          <cell r="DS357">
            <v>19482.925714556863</v>
          </cell>
          <cell r="DT357">
            <v>0</v>
          </cell>
          <cell r="DU357">
            <v>19482.925714556863</v>
          </cell>
          <cell r="DV357">
            <v>0</v>
          </cell>
          <cell r="DW357">
            <v>0</v>
          </cell>
          <cell r="DX357">
            <v>0</v>
          </cell>
          <cell r="DY357">
            <v>0</v>
          </cell>
          <cell r="DZ357">
            <v>0</v>
          </cell>
          <cell r="EA357">
            <v>9728</v>
          </cell>
          <cell r="EB357">
            <v>9880</v>
          </cell>
          <cell r="EC357">
            <v>0</v>
          </cell>
          <cell r="ED357">
            <v>0</v>
          </cell>
          <cell r="EE357">
            <v>9880</v>
          </cell>
          <cell r="EF357">
            <v>9880</v>
          </cell>
          <cell r="EG357">
            <v>0</v>
          </cell>
          <cell r="EI357">
            <v>0</v>
          </cell>
          <cell r="EJ357">
            <v>0</v>
          </cell>
          <cell r="EK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157979.92571455686</v>
          </cell>
          <cell r="EQ357">
            <v>0</v>
          </cell>
          <cell r="ER357">
            <v>157979.92571455686</v>
          </cell>
          <cell r="ES357">
            <v>1275391.6593859319</v>
          </cell>
          <cell r="ET357">
            <v>0</v>
          </cell>
          <cell r="EU357">
            <v>1275391.6593859319</v>
          </cell>
          <cell r="EV357">
            <v>1265511.6593859319</v>
          </cell>
          <cell r="EW357">
            <v>4218.3721979531065</v>
          </cell>
          <cell r="EX357">
            <v>4265</v>
          </cell>
          <cell r="EY357">
            <v>46.627802046893521</v>
          </cell>
          <cell r="EZ357">
            <v>1279500</v>
          </cell>
          <cell r="FA357">
            <v>13988.340614068089</v>
          </cell>
          <cell r="FB357">
            <v>1289380</v>
          </cell>
          <cell r="FC357">
            <v>1272070.9984036719</v>
          </cell>
          <cell r="FD357">
            <v>0</v>
          </cell>
          <cell r="FE357">
            <v>1289380</v>
          </cell>
        </row>
        <row r="358">
          <cell r="A358">
            <v>3308</v>
          </cell>
          <cell r="B358">
            <v>8813308</v>
          </cell>
          <cell r="C358">
            <v>3574</v>
          </cell>
          <cell r="D358" t="str">
            <v>RB053574</v>
          </cell>
          <cell r="E358" t="str">
            <v>St John the Baptist Church of England Voluntary Aided Primary School Pebmarsh</v>
          </cell>
          <cell r="F358" t="str">
            <v>P</v>
          </cell>
          <cell r="G358" t="str">
            <v>Y</v>
          </cell>
          <cell r="H358">
            <v>10041450</v>
          </cell>
          <cell r="I358" t="str">
            <v/>
          </cell>
          <cell r="K358">
            <v>3308</v>
          </cell>
          <cell r="L358">
            <v>115137</v>
          </cell>
          <cell r="O358">
            <v>7</v>
          </cell>
          <cell r="P358">
            <v>0</v>
          </cell>
          <cell r="Q358">
            <v>0</v>
          </cell>
          <cell r="S358">
            <v>7</v>
          </cell>
          <cell r="T358">
            <v>69</v>
          </cell>
          <cell r="V358">
            <v>76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76</v>
          </cell>
          <cell r="AF358">
            <v>240015.6</v>
          </cell>
          <cell r="AG358">
            <v>0</v>
          </cell>
          <cell r="AH358">
            <v>0</v>
          </cell>
          <cell r="AI358">
            <v>0</v>
          </cell>
          <cell r="AJ358">
            <v>240015.6</v>
          </cell>
          <cell r="AK358">
            <v>9.9999999999999947</v>
          </cell>
          <cell r="AL358">
            <v>4699.9999999999973</v>
          </cell>
          <cell r="AM358">
            <v>0</v>
          </cell>
          <cell r="AN358">
            <v>0</v>
          </cell>
          <cell r="AO358">
            <v>4699.9999999999973</v>
          </cell>
          <cell r="AP358">
            <v>9.9999999999999947</v>
          </cell>
          <cell r="AQ358">
            <v>5899.9999999999973</v>
          </cell>
          <cell r="AR358">
            <v>0</v>
          </cell>
          <cell r="AS358">
            <v>0</v>
          </cell>
          <cell r="AT358">
            <v>5899.9999999999973</v>
          </cell>
          <cell r="AU358">
            <v>67.78378378378379</v>
          </cell>
          <cell r="AV358">
            <v>0</v>
          </cell>
          <cell r="AW358">
            <v>7.1891891891891895</v>
          </cell>
          <cell r="AX358">
            <v>1581.6216216216217</v>
          </cell>
          <cell r="AY358">
            <v>0</v>
          </cell>
          <cell r="AZ358">
            <v>0</v>
          </cell>
          <cell r="BA358">
            <v>1.0270270270270261</v>
          </cell>
          <cell r="BB358">
            <v>431.35135135135096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2012.9729729729727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2012.9729729729727</v>
          </cell>
          <cell r="BZ358">
            <v>12612.972972972968</v>
          </cell>
          <cell r="CA358">
            <v>0</v>
          </cell>
          <cell r="CB358">
            <v>12612.972972972968</v>
          </cell>
          <cell r="CC358">
            <v>22.8</v>
          </cell>
          <cell r="CD358">
            <v>25764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25764</v>
          </cell>
          <cell r="CR358">
            <v>4.4400000000000039</v>
          </cell>
          <cell r="CS358">
            <v>4107.0000000000036</v>
          </cell>
          <cell r="CT358">
            <v>0</v>
          </cell>
          <cell r="CU358">
            <v>0</v>
          </cell>
          <cell r="CV358">
            <v>4107.0000000000036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282499.57297297299</v>
          </cell>
          <cell r="DC358">
            <v>0</v>
          </cell>
          <cell r="DD358">
            <v>282499.57297297299</v>
          </cell>
          <cell r="DE358">
            <v>128617</v>
          </cell>
          <cell r="DF358">
            <v>0</v>
          </cell>
          <cell r="DG358">
            <v>128617</v>
          </cell>
          <cell r="DH358">
            <v>10.857142857142858</v>
          </cell>
          <cell r="DI358">
            <v>0.98531375166889179</v>
          </cell>
          <cell r="DJ358">
            <v>2.762</v>
          </cell>
          <cell r="DK358">
            <v>0</v>
          </cell>
          <cell r="DL358">
            <v>1</v>
          </cell>
          <cell r="DO358">
            <v>54192.256341789049</v>
          </cell>
          <cell r="DP358">
            <v>0</v>
          </cell>
          <cell r="DQ358">
            <v>54192.256341789049</v>
          </cell>
          <cell r="DR358">
            <v>1</v>
          </cell>
          <cell r="DS358">
            <v>0</v>
          </cell>
          <cell r="DT358">
            <v>0</v>
          </cell>
          <cell r="DU358">
            <v>0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  <cell r="EA358">
            <v>1587.2</v>
          </cell>
          <cell r="EB358">
            <v>1680.88</v>
          </cell>
          <cell r="EC358">
            <v>0</v>
          </cell>
          <cell r="ED358">
            <v>0</v>
          </cell>
          <cell r="EE358">
            <v>1680.88</v>
          </cell>
          <cell r="EF358">
            <v>1680.88</v>
          </cell>
          <cell r="EG358">
            <v>0</v>
          </cell>
          <cell r="EI358">
            <v>0</v>
          </cell>
          <cell r="EJ358">
            <v>0</v>
          </cell>
          <cell r="EK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184490.13634178904</v>
          </cell>
          <cell r="EQ358">
            <v>0</v>
          </cell>
          <cell r="ER358">
            <v>184490.13634178904</v>
          </cell>
          <cell r="ES358">
            <v>466989.70931476203</v>
          </cell>
          <cell r="ET358">
            <v>0</v>
          </cell>
          <cell r="EU358">
            <v>466989.70931476203</v>
          </cell>
          <cell r="EV358">
            <v>465308.82931476203</v>
          </cell>
          <cell r="EW358">
            <v>6122.4845962468689</v>
          </cell>
          <cell r="EX358">
            <v>4265</v>
          </cell>
          <cell r="EY358">
            <v>0</v>
          </cell>
          <cell r="EZ358">
            <v>324140</v>
          </cell>
          <cell r="FA358">
            <v>0</v>
          </cell>
          <cell r="FB358">
            <v>466989.70931476203</v>
          </cell>
          <cell r="FC358">
            <v>432497.36608247214</v>
          </cell>
          <cell r="FD358">
            <v>0</v>
          </cell>
          <cell r="FE358">
            <v>466989.70931476203</v>
          </cell>
        </row>
        <row r="359">
          <cell r="A359">
            <v>3122</v>
          </cell>
          <cell r="B359">
            <v>8813122</v>
          </cell>
          <cell r="E359" t="str">
            <v>St John's Church of England Voluntary Controlled Primary School, Buckhurst Hill</v>
          </cell>
          <cell r="F359" t="str">
            <v>P</v>
          </cell>
          <cell r="G359" t="str">
            <v/>
          </cell>
          <cell r="H359" t="str">
            <v/>
          </cell>
          <cell r="I359" t="str">
            <v>Y</v>
          </cell>
          <cell r="K359">
            <v>3122</v>
          </cell>
          <cell r="L359">
            <v>145599</v>
          </cell>
          <cell r="O359">
            <v>7</v>
          </cell>
          <cell r="P359">
            <v>0</v>
          </cell>
          <cell r="Q359">
            <v>0</v>
          </cell>
          <cell r="S359">
            <v>60</v>
          </cell>
          <cell r="T359">
            <v>351</v>
          </cell>
          <cell r="V359">
            <v>411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411</v>
          </cell>
          <cell r="AF359">
            <v>1297979.0999999999</v>
          </cell>
          <cell r="AG359">
            <v>0</v>
          </cell>
          <cell r="AH359">
            <v>0</v>
          </cell>
          <cell r="AI359">
            <v>0</v>
          </cell>
          <cell r="AJ359">
            <v>1297979.0999999999</v>
          </cell>
          <cell r="AK359">
            <v>20</v>
          </cell>
          <cell r="AL359">
            <v>9400</v>
          </cell>
          <cell r="AM359">
            <v>0</v>
          </cell>
          <cell r="AN359">
            <v>0</v>
          </cell>
          <cell r="AO359">
            <v>9400</v>
          </cell>
          <cell r="AP359">
            <v>25.999999999999996</v>
          </cell>
          <cell r="AQ359">
            <v>15339.999999999998</v>
          </cell>
          <cell r="AR359">
            <v>0</v>
          </cell>
          <cell r="AS359">
            <v>0</v>
          </cell>
          <cell r="AT359">
            <v>15339.999999999998</v>
          </cell>
          <cell r="AU359">
            <v>399.94621026894879</v>
          </cell>
          <cell r="AV359">
            <v>0</v>
          </cell>
          <cell r="AW359">
            <v>6.0293398533007139</v>
          </cell>
          <cell r="AX359">
            <v>1326.4547677261571</v>
          </cell>
          <cell r="AY359">
            <v>5.0244498777506017</v>
          </cell>
          <cell r="AZ359">
            <v>1356.6014669926624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2683.0562347188197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2683.0562347188197</v>
          </cell>
          <cell r="BZ359">
            <v>27423.056234718821</v>
          </cell>
          <cell r="CA359">
            <v>0</v>
          </cell>
          <cell r="CB359">
            <v>27423.056234718821</v>
          </cell>
          <cell r="CC359">
            <v>84.00943396226414</v>
          </cell>
          <cell r="CD359">
            <v>94930.660377358479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94930.660377358479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35.128205128205138</v>
          </cell>
          <cell r="CX359">
            <v>19847.435897435902</v>
          </cell>
          <cell r="CY359">
            <v>0</v>
          </cell>
          <cell r="CZ359">
            <v>0</v>
          </cell>
          <cell r="DA359">
            <v>19847.435897435902</v>
          </cell>
          <cell r="DB359">
            <v>1440180.2525095132</v>
          </cell>
          <cell r="DC359">
            <v>0</v>
          </cell>
          <cell r="DD359">
            <v>1440180.2525095132</v>
          </cell>
          <cell r="DE359">
            <v>128617</v>
          </cell>
          <cell r="DF359">
            <v>0</v>
          </cell>
          <cell r="DG359">
            <v>128617</v>
          </cell>
          <cell r="DH359">
            <v>58.714285714285715</v>
          </cell>
          <cell r="DI359">
            <v>0</v>
          </cell>
          <cell r="DJ359">
            <v>0.96599999999999997</v>
          </cell>
          <cell r="DK359">
            <v>0</v>
          </cell>
          <cell r="DL359">
            <v>0</v>
          </cell>
          <cell r="DO359">
            <v>0</v>
          </cell>
          <cell r="DP359">
            <v>0</v>
          </cell>
          <cell r="DQ359">
            <v>0</v>
          </cell>
          <cell r="DR359">
            <v>1.0156360164</v>
          </cell>
          <cell r="DS359">
            <v>24529.739568513702</v>
          </cell>
          <cell r="DT359">
            <v>0</v>
          </cell>
          <cell r="DU359">
            <v>24529.739568513702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  <cell r="EA359">
            <v>5176.5</v>
          </cell>
          <cell r="EB359">
            <v>5176.5</v>
          </cell>
          <cell r="EC359">
            <v>0</v>
          </cell>
          <cell r="ED359">
            <v>0</v>
          </cell>
          <cell r="EE359">
            <v>5176.5</v>
          </cell>
          <cell r="EF359">
            <v>5176.5</v>
          </cell>
          <cell r="EG359">
            <v>0</v>
          </cell>
          <cell r="EI359">
            <v>0</v>
          </cell>
          <cell r="EJ359">
            <v>0</v>
          </cell>
          <cell r="EK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158323.2395685137</v>
          </cell>
          <cell r="EQ359">
            <v>0</v>
          </cell>
          <cell r="ER359">
            <v>158323.2395685137</v>
          </cell>
          <cell r="ES359">
            <v>1598503.4920780268</v>
          </cell>
          <cell r="ET359">
            <v>0</v>
          </cell>
          <cell r="EU359">
            <v>1598503.4920780268</v>
          </cell>
          <cell r="EV359">
            <v>1593326.9920780268</v>
          </cell>
          <cell r="EW359">
            <v>3876.7080099222062</v>
          </cell>
          <cell r="EX359">
            <v>4265</v>
          </cell>
          <cell r="EY359">
            <v>388.2919900777938</v>
          </cell>
          <cell r="EZ359">
            <v>1752915</v>
          </cell>
          <cell r="FA359">
            <v>159588.00792197324</v>
          </cell>
          <cell r="FB359">
            <v>1758091.5</v>
          </cell>
          <cell r="FC359">
            <v>1731093.2572213188</v>
          </cell>
          <cell r="FD359">
            <v>0</v>
          </cell>
          <cell r="FE359">
            <v>1758091.5</v>
          </cell>
        </row>
        <row r="360">
          <cell r="A360">
            <v>3003</v>
          </cell>
          <cell r="B360">
            <v>8813003</v>
          </cell>
          <cell r="C360">
            <v>1876</v>
          </cell>
          <cell r="D360" t="str">
            <v>RB051876</v>
          </cell>
          <cell r="E360" t="str">
            <v>St John's Church of England Voluntary Controlled Primary School, Colchester</v>
          </cell>
          <cell r="F360" t="str">
            <v>P</v>
          </cell>
          <cell r="G360" t="str">
            <v>Y</v>
          </cell>
          <cell r="H360">
            <v>10023640</v>
          </cell>
          <cell r="I360" t="str">
            <v/>
          </cell>
          <cell r="K360">
            <v>3003</v>
          </cell>
          <cell r="L360">
            <v>115065</v>
          </cell>
          <cell r="O360">
            <v>7</v>
          </cell>
          <cell r="P360">
            <v>0</v>
          </cell>
          <cell r="Q360">
            <v>0</v>
          </cell>
          <cell r="S360">
            <v>30</v>
          </cell>
          <cell r="T360">
            <v>176</v>
          </cell>
          <cell r="V360">
            <v>206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206</v>
          </cell>
          <cell r="AF360">
            <v>650568.6</v>
          </cell>
          <cell r="AG360">
            <v>0</v>
          </cell>
          <cell r="AH360">
            <v>0</v>
          </cell>
          <cell r="AI360">
            <v>0</v>
          </cell>
          <cell r="AJ360">
            <v>650568.6</v>
          </cell>
          <cell r="AK360">
            <v>28.999999999999957</v>
          </cell>
          <cell r="AL360">
            <v>13629.99999999998</v>
          </cell>
          <cell r="AM360">
            <v>0</v>
          </cell>
          <cell r="AN360">
            <v>0</v>
          </cell>
          <cell r="AO360">
            <v>13629.99999999998</v>
          </cell>
          <cell r="AP360">
            <v>32.000000000000057</v>
          </cell>
          <cell r="AQ360">
            <v>18880.000000000033</v>
          </cell>
          <cell r="AR360">
            <v>0</v>
          </cell>
          <cell r="AS360">
            <v>0</v>
          </cell>
          <cell r="AT360">
            <v>18880.000000000033</v>
          </cell>
          <cell r="AU360">
            <v>166.99999999999991</v>
          </cell>
          <cell r="AV360">
            <v>0</v>
          </cell>
          <cell r="AW360">
            <v>6.9999999999999911</v>
          </cell>
          <cell r="AX360">
            <v>1539.999999999998</v>
          </cell>
          <cell r="AY360">
            <v>27.999999999999925</v>
          </cell>
          <cell r="AZ360">
            <v>7559.99999999998</v>
          </cell>
          <cell r="BA360">
            <v>3.999999999999992</v>
          </cell>
          <cell r="BB360">
            <v>1679.9999999999966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10779.999999999975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10779.999999999975</v>
          </cell>
          <cell r="BZ360">
            <v>43289.999999999985</v>
          </cell>
          <cell r="CA360">
            <v>0</v>
          </cell>
          <cell r="CB360">
            <v>43289.999999999985</v>
          </cell>
          <cell r="CC360">
            <v>45.219512195121951</v>
          </cell>
          <cell r="CD360">
            <v>51098.048780487807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51098.048780487807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10.534090909090901</v>
          </cell>
          <cell r="CX360">
            <v>5951.7613636363594</v>
          </cell>
          <cell r="CY360">
            <v>0</v>
          </cell>
          <cell r="CZ360">
            <v>0</v>
          </cell>
          <cell r="DA360">
            <v>5951.7613636363594</v>
          </cell>
          <cell r="DB360">
            <v>750908.41014412418</v>
          </cell>
          <cell r="DC360">
            <v>0</v>
          </cell>
          <cell r="DD360">
            <v>750908.41014412418</v>
          </cell>
          <cell r="DE360">
            <v>128617</v>
          </cell>
          <cell r="DF360">
            <v>0</v>
          </cell>
          <cell r="DG360">
            <v>128617</v>
          </cell>
          <cell r="DH360">
            <v>29.428571428571427</v>
          </cell>
          <cell r="DI360">
            <v>0</v>
          </cell>
          <cell r="DJ360">
            <v>0.66500000000000004</v>
          </cell>
          <cell r="DK360">
            <v>0</v>
          </cell>
          <cell r="DL360">
            <v>0</v>
          </cell>
          <cell r="DO360">
            <v>0</v>
          </cell>
          <cell r="DP360">
            <v>0</v>
          </cell>
          <cell r="DQ360">
            <v>0</v>
          </cell>
          <cell r="DR360">
            <v>1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  <cell r="EA360">
            <v>18088.75</v>
          </cell>
          <cell r="EB360">
            <v>11848.15</v>
          </cell>
          <cell r="EC360">
            <v>0</v>
          </cell>
          <cell r="ED360">
            <v>0</v>
          </cell>
          <cell r="EE360">
            <v>11848.15</v>
          </cell>
          <cell r="EF360">
            <v>11848.15</v>
          </cell>
          <cell r="EG360">
            <v>0</v>
          </cell>
          <cell r="EI360">
            <v>0</v>
          </cell>
          <cell r="EJ360">
            <v>0</v>
          </cell>
          <cell r="EK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140465.15</v>
          </cell>
          <cell r="EQ360">
            <v>0</v>
          </cell>
          <cell r="ER360">
            <v>140465.15</v>
          </cell>
          <cell r="ES360">
            <v>891373.5601441242</v>
          </cell>
          <cell r="ET360">
            <v>0</v>
          </cell>
          <cell r="EU360">
            <v>891373.5601441242</v>
          </cell>
          <cell r="EV360">
            <v>879525.41014412418</v>
          </cell>
          <cell r="EW360">
            <v>4269.5408259423502</v>
          </cell>
          <cell r="EX360">
            <v>4265</v>
          </cell>
          <cell r="EY360">
            <v>0</v>
          </cell>
          <cell r="EZ360">
            <v>878590</v>
          </cell>
          <cell r="FA360">
            <v>0</v>
          </cell>
          <cell r="FB360">
            <v>891373.5601441242</v>
          </cell>
          <cell r="FC360">
            <v>893969.97222689085</v>
          </cell>
          <cell r="FD360">
            <v>2596.4120827666484</v>
          </cell>
          <cell r="FE360">
            <v>893969.97222689085</v>
          </cell>
        </row>
        <row r="361">
          <cell r="A361">
            <v>3214</v>
          </cell>
          <cell r="B361">
            <v>8813214</v>
          </cell>
          <cell r="C361">
            <v>2072</v>
          </cell>
          <cell r="D361" t="str">
            <v>RB052072</v>
          </cell>
          <cell r="E361" t="str">
            <v>St John Church of England Voluntary Controlled Primary School Danbury</v>
          </cell>
          <cell r="F361" t="str">
            <v>P</v>
          </cell>
          <cell r="G361" t="str">
            <v>Y</v>
          </cell>
          <cell r="H361">
            <v>10041553</v>
          </cell>
          <cell r="I361" t="str">
            <v/>
          </cell>
          <cell r="K361">
            <v>3214</v>
          </cell>
          <cell r="L361">
            <v>115112</v>
          </cell>
          <cell r="O361">
            <v>7</v>
          </cell>
          <cell r="P361">
            <v>0</v>
          </cell>
          <cell r="Q361">
            <v>0</v>
          </cell>
          <cell r="S361">
            <v>23</v>
          </cell>
          <cell r="T361">
            <v>189</v>
          </cell>
          <cell r="V361">
            <v>212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212</v>
          </cell>
          <cell r="AF361">
            <v>669517.19999999995</v>
          </cell>
          <cell r="AG361">
            <v>0</v>
          </cell>
          <cell r="AH361">
            <v>0</v>
          </cell>
          <cell r="AI361">
            <v>0</v>
          </cell>
          <cell r="AJ361">
            <v>669517.19999999995</v>
          </cell>
          <cell r="AK361">
            <v>35.000000000000107</v>
          </cell>
          <cell r="AL361">
            <v>16450.000000000051</v>
          </cell>
          <cell r="AM361">
            <v>0</v>
          </cell>
          <cell r="AN361">
            <v>0</v>
          </cell>
          <cell r="AO361">
            <v>16450.000000000051</v>
          </cell>
          <cell r="AP361">
            <v>36.000000000000007</v>
          </cell>
          <cell r="AQ361">
            <v>21240.000000000004</v>
          </cell>
          <cell r="AR361">
            <v>0</v>
          </cell>
          <cell r="AS361">
            <v>0</v>
          </cell>
          <cell r="AT361">
            <v>21240.000000000004</v>
          </cell>
          <cell r="AU361">
            <v>131.00000000000006</v>
          </cell>
          <cell r="AV361">
            <v>0</v>
          </cell>
          <cell r="AW361">
            <v>78.999999999999943</v>
          </cell>
          <cell r="AX361">
            <v>17379.999999999989</v>
          </cell>
          <cell r="AY361">
            <v>0.99999999999999956</v>
          </cell>
          <cell r="AZ361">
            <v>269.99999999999989</v>
          </cell>
          <cell r="BA361">
            <v>0</v>
          </cell>
          <cell r="BB361">
            <v>0</v>
          </cell>
          <cell r="BC361">
            <v>0.99999999999999956</v>
          </cell>
          <cell r="BD361">
            <v>459.99999999999977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18109.999999999989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18109.999999999989</v>
          </cell>
          <cell r="BZ361">
            <v>55800.000000000044</v>
          </cell>
          <cell r="CA361">
            <v>0</v>
          </cell>
          <cell r="CB361">
            <v>55800.000000000044</v>
          </cell>
          <cell r="CC361">
            <v>61.548387096774199</v>
          </cell>
          <cell r="CD361">
            <v>69549.677419354848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69549.677419354848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1.1216931216931214</v>
          </cell>
          <cell r="CX361">
            <v>633.75661375661355</v>
          </cell>
          <cell r="CY361">
            <v>0</v>
          </cell>
          <cell r="CZ361">
            <v>0</v>
          </cell>
          <cell r="DA361">
            <v>633.75661375661355</v>
          </cell>
          <cell r="DB361">
            <v>795500.63403311151</v>
          </cell>
          <cell r="DC361">
            <v>0</v>
          </cell>
          <cell r="DD361">
            <v>795500.63403311151</v>
          </cell>
          <cell r="DE361">
            <v>128617</v>
          </cell>
          <cell r="DF361">
            <v>0</v>
          </cell>
          <cell r="DG361">
            <v>128617</v>
          </cell>
          <cell r="DH361">
            <v>30.285714285714285</v>
          </cell>
          <cell r="DI361">
            <v>0</v>
          </cell>
          <cell r="DJ361">
            <v>1.3939999999999999</v>
          </cell>
          <cell r="DK361">
            <v>0</v>
          </cell>
          <cell r="DL361">
            <v>0</v>
          </cell>
          <cell r="DO361">
            <v>0</v>
          </cell>
          <cell r="DP361">
            <v>0</v>
          </cell>
          <cell r="DQ361">
            <v>0</v>
          </cell>
          <cell r="DR361">
            <v>1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22579.75</v>
          </cell>
          <cell r="EB361">
            <v>23912.03</v>
          </cell>
          <cell r="EC361">
            <v>0</v>
          </cell>
          <cell r="ED361">
            <v>0</v>
          </cell>
          <cell r="EE361">
            <v>23912.03</v>
          </cell>
          <cell r="EF361">
            <v>23912.03</v>
          </cell>
          <cell r="EG361">
            <v>0</v>
          </cell>
          <cell r="EI361">
            <v>0</v>
          </cell>
          <cell r="EJ361">
            <v>0</v>
          </cell>
          <cell r="EK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152529.03</v>
          </cell>
          <cell r="EQ361">
            <v>0</v>
          </cell>
          <cell r="ER361">
            <v>152529.03</v>
          </cell>
          <cell r="ES361">
            <v>948029.66403311153</v>
          </cell>
          <cell r="ET361">
            <v>0</v>
          </cell>
          <cell r="EU361">
            <v>948029.66403311153</v>
          </cell>
          <cell r="EV361">
            <v>924117.63403311151</v>
          </cell>
          <cell r="EW361">
            <v>4359.0454435524125</v>
          </cell>
          <cell r="EX361">
            <v>4265</v>
          </cell>
          <cell r="EY361">
            <v>0</v>
          </cell>
          <cell r="EZ361">
            <v>904180</v>
          </cell>
          <cell r="FA361">
            <v>0</v>
          </cell>
          <cell r="FB361">
            <v>948029.66403311153</v>
          </cell>
          <cell r="FC361">
            <v>923525.94072209881</v>
          </cell>
          <cell r="FD361">
            <v>0</v>
          </cell>
          <cell r="FE361">
            <v>948029.66403311153</v>
          </cell>
        </row>
        <row r="362">
          <cell r="A362">
            <v>2011</v>
          </cell>
          <cell r="B362">
            <v>8812011</v>
          </cell>
          <cell r="C362">
            <v>1878</v>
          </cell>
          <cell r="D362" t="str">
            <v>RB051878</v>
          </cell>
          <cell r="E362" t="str">
            <v>St John's Green Primary School</v>
          </cell>
          <cell r="F362" t="str">
            <v>P</v>
          </cell>
          <cell r="G362" t="str">
            <v>Y</v>
          </cell>
          <cell r="H362">
            <v>10023645</v>
          </cell>
          <cell r="I362" t="str">
            <v/>
          </cell>
          <cell r="K362">
            <v>2011</v>
          </cell>
          <cell r="L362">
            <v>114711</v>
          </cell>
          <cell r="O362">
            <v>7</v>
          </cell>
          <cell r="P362">
            <v>0</v>
          </cell>
          <cell r="Q362">
            <v>0</v>
          </cell>
          <cell r="S362">
            <v>89</v>
          </cell>
          <cell r="T362">
            <v>532</v>
          </cell>
          <cell r="V362">
            <v>621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621</v>
          </cell>
          <cell r="AF362">
            <v>1961180.0999999999</v>
          </cell>
          <cell r="AG362">
            <v>0</v>
          </cell>
          <cell r="AH362">
            <v>0</v>
          </cell>
          <cell r="AI362">
            <v>0</v>
          </cell>
          <cell r="AJ362">
            <v>1961180.0999999999</v>
          </cell>
          <cell r="AK362">
            <v>123.00000000000028</v>
          </cell>
          <cell r="AL362">
            <v>57810.000000000131</v>
          </cell>
          <cell r="AM362">
            <v>0</v>
          </cell>
          <cell r="AN362">
            <v>0</v>
          </cell>
          <cell r="AO362">
            <v>57810.000000000131</v>
          </cell>
          <cell r="AP362">
            <v>151.00000000000011</v>
          </cell>
          <cell r="AQ362">
            <v>89090.000000000073</v>
          </cell>
          <cell r="AR362">
            <v>0</v>
          </cell>
          <cell r="AS362">
            <v>0</v>
          </cell>
          <cell r="AT362">
            <v>89090.000000000073</v>
          </cell>
          <cell r="AU362">
            <v>118.3812600969308</v>
          </cell>
          <cell r="AV362">
            <v>0</v>
          </cell>
          <cell r="AW362">
            <v>213.68820678513725</v>
          </cell>
          <cell r="AX362">
            <v>47011.405492730199</v>
          </cell>
          <cell r="AY362">
            <v>196.63327948303694</v>
          </cell>
          <cell r="AZ362">
            <v>53090.985460419972</v>
          </cell>
          <cell r="BA362">
            <v>18.058158319870731</v>
          </cell>
          <cell r="BB362">
            <v>7584.4264943457074</v>
          </cell>
          <cell r="BC362">
            <v>64.206785137318491</v>
          </cell>
          <cell r="BD362">
            <v>29535.121163166506</v>
          </cell>
          <cell r="BE362">
            <v>10.032310177705982</v>
          </cell>
          <cell r="BF362">
            <v>4915.8319870759315</v>
          </cell>
          <cell r="BG362">
            <v>0</v>
          </cell>
          <cell r="BH362">
            <v>0</v>
          </cell>
          <cell r="BI362">
            <v>142137.77059773833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142137.77059773833</v>
          </cell>
          <cell r="BZ362">
            <v>289037.77059773856</v>
          </cell>
          <cell r="CA362">
            <v>0</v>
          </cell>
          <cell r="CB362">
            <v>289037.77059773856</v>
          </cell>
          <cell r="CC362">
            <v>148.94390715667311</v>
          </cell>
          <cell r="CD362">
            <v>168306.61508704061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168306.61508704061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59.531954887218028</v>
          </cell>
          <cell r="CX362">
            <v>33635.554511278184</v>
          </cell>
          <cell r="CY362">
            <v>0</v>
          </cell>
          <cell r="CZ362">
            <v>0</v>
          </cell>
          <cell r="DA362">
            <v>33635.554511278184</v>
          </cell>
          <cell r="DB362">
            <v>2452160.0401960574</v>
          </cell>
          <cell r="DC362">
            <v>0</v>
          </cell>
          <cell r="DD362">
            <v>2452160.0401960574</v>
          </cell>
          <cell r="DE362">
            <v>128617</v>
          </cell>
          <cell r="DF362">
            <v>0</v>
          </cell>
          <cell r="DG362">
            <v>128617</v>
          </cell>
          <cell r="DH362">
            <v>88.714285714285708</v>
          </cell>
          <cell r="DI362">
            <v>0</v>
          </cell>
          <cell r="DJ362">
            <v>0.623</v>
          </cell>
          <cell r="DK362">
            <v>0</v>
          </cell>
          <cell r="DL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1</v>
          </cell>
          <cell r="DS362">
            <v>0</v>
          </cell>
          <cell r="DT362">
            <v>0</v>
          </cell>
          <cell r="DU362">
            <v>0</v>
          </cell>
          <cell r="DV362">
            <v>1</v>
          </cell>
          <cell r="DW362">
            <v>0</v>
          </cell>
          <cell r="DX362">
            <v>80730</v>
          </cell>
          <cell r="DY362">
            <v>0</v>
          </cell>
          <cell r="DZ362">
            <v>80730</v>
          </cell>
          <cell r="EA362">
            <v>67347.25</v>
          </cell>
          <cell r="EB362">
            <v>71844.740000000005</v>
          </cell>
          <cell r="EC362">
            <v>0</v>
          </cell>
          <cell r="ED362">
            <v>0</v>
          </cell>
          <cell r="EE362">
            <v>71844.740000000005</v>
          </cell>
          <cell r="EF362">
            <v>71844.740000000005</v>
          </cell>
          <cell r="EG362">
            <v>0</v>
          </cell>
          <cell r="EI362">
            <v>0</v>
          </cell>
          <cell r="EJ362">
            <v>0</v>
          </cell>
          <cell r="EK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281191.74</v>
          </cell>
          <cell r="EQ362">
            <v>0</v>
          </cell>
          <cell r="ER362">
            <v>281191.74</v>
          </cell>
          <cell r="ES362">
            <v>2733351.7801960576</v>
          </cell>
          <cell r="ET362">
            <v>0</v>
          </cell>
          <cell r="EU362">
            <v>2733351.7801960576</v>
          </cell>
          <cell r="EV362">
            <v>2580777.0401960574</v>
          </cell>
          <cell r="EW362">
            <v>4155.8406444380953</v>
          </cell>
          <cell r="EX362">
            <v>4265</v>
          </cell>
          <cell r="EY362">
            <v>109.1593555619047</v>
          </cell>
          <cell r="EZ362">
            <v>2648565</v>
          </cell>
          <cell r="FA362">
            <v>67787.959803942591</v>
          </cell>
          <cell r="FB362">
            <v>2801139.74</v>
          </cell>
          <cell r="FC362">
            <v>2760466.7288592234</v>
          </cell>
          <cell r="FD362">
            <v>0</v>
          </cell>
          <cell r="FE362">
            <v>2801139.74</v>
          </cell>
        </row>
        <row r="363">
          <cell r="A363">
            <v>3612</v>
          </cell>
          <cell r="B363">
            <v>8813612</v>
          </cell>
          <cell r="C363">
            <v>2996</v>
          </cell>
          <cell r="D363" t="str">
            <v>RB052996</v>
          </cell>
          <cell r="E363" t="str">
            <v>St Joseph the Worker Catholic Primary School</v>
          </cell>
          <cell r="F363" t="str">
            <v>P</v>
          </cell>
          <cell r="G363" t="str">
            <v>Y</v>
          </cell>
          <cell r="H363">
            <v>10026589</v>
          </cell>
          <cell r="I363" t="str">
            <v/>
          </cell>
          <cell r="K363">
            <v>3612</v>
          </cell>
          <cell r="L363">
            <v>115183</v>
          </cell>
          <cell r="O363">
            <v>7</v>
          </cell>
          <cell r="P363">
            <v>0</v>
          </cell>
          <cell r="Q363">
            <v>0</v>
          </cell>
          <cell r="S363">
            <v>31</v>
          </cell>
          <cell r="T363">
            <v>176</v>
          </cell>
          <cell r="V363">
            <v>207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207</v>
          </cell>
          <cell r="AF363">
            <v>653726.69999999995</v>
          </cell>
          <cell r="AG363">
            <v>0</v>
          </cell>
          <cell r="AH363">
            <v>0</v>
          </cell>
          <cell r="AI363">
            <v>0</v>
          </cell>
          <cell r="AJ363">
            <v>653726.69999999995</v>
          </cell>
          <cell r="AK363">
            <v>14.999999999999995</v>
          </cell>
          <cell r="AL363">
            <v>7049.9999999999973</v>
          </cell>
          <cell r="AM363">
            <v>0</v>
          </cell>
          <cell r="AN363">
            <v>0</v>
          </cell>
          <cell r="AO363">
            <v>7049.9999999999973</v>
          </cell>
          <cell r="AP363">
            <v>16.000000000000007</v>
          </cell>
          <cell r="AQ363">
            <v>9440.0000000000036</v>
          </cell>
          <cell r="AR363">
            <v>0</v>
          </cell>
          <cell r="AS363">
            <v>0</v>
          </cell>
          <cell r="AT363">
            <v>9440.0000000000036</v>
          </cell>
          <cell r="AU363">
            <v>157.76213592233006</v>
          </cell>
          <cell r="AV363">
            <v>0</v>
          </cell>
          <cell r="AW363">
            <v>46.223300970873701</v>
          </cell>
          <cell r="AX363">
            <v>10169.126213592215</v>
          </cell>
          <cell r="AY363">
            <v>3.0145631067961154</v>
          </cell>
          <cell r="AZ363">
            <v>813.93203883495119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10983.058252427167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10983.058252427167</v>
          </cell>
          <cell r="BZ363">
            <v>27473.058252427167</v>
          </cell>
          <cell r="CA363">
            <v>0</v>
          </cell>
          <cell r="CB363">
            <v>27473.058252427167</v>
          </cell>
          <cell r="CC363">
            <v>46.131428571428572</v>
          </cell>
          <cell r="CD363">
            <v>52128.514285714286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52128.514285714286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7.0568181818181843</v>
          </cell>
          <cell r="CX363">
            <v>3987.1022727272743</v>
          </cell>
          <cell r="CY363">
            <v>0</v>
          </cell>
          <cell r="CZ363">
            <v>0</v>
          </cell>
          <cell r="DA363">
            <v>3987.1022727272743</v>
          </cell>
          <cell r="DB363">
            <v>737315.37481086864</v>
          </cell>
          <cell r="DC363">
            <v>0</v>
          </cell>
          <cell r="DD363">
            <v>737315.37481086864</v>
          </cell>
          <cell r="DE363">
            <v>128617</v>
          </cell>
          <cell r="DF363">
            <v>0</v>
          </cell>
          <cell r="DG363">
            <v>128617</v>
          </cell>
          <cell r="DH363">
            <v>29.571428571428573</v>
          </cell>
          <cell r="DI363">
            <v>0</v>
          </cell>
          <cell r="DJ363">
            <v>0.61799999999999999</v>
          </cell>
          <cell r="DK363">
            <v>0</v>
          </cell>
          <cell r="DL363">
            <v>0</v>
          </cell>
          <cell r="DO363">
            <v>0</v>
          </cell>
          <cell r="DP363">
            <v>0</v>
          </cell>
          <cell r="DQ363">
            <v>0</v>
          </cell>
          <cell r="DR363">
            <v>1.0156360164</v>
          </cell>
          <cell r="DS363">
            <v>13539.732813833696</v>
          </cell>
          <cell r="DT363">
            <v>0</v>
          </cell>
          <cell r="DU363">
            <v>13539.732813833696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3746.8</v>
          </cell>
          <cell r="EB363">
            <v>3746.8</v>
          </cell>
          <cell r="EC363">
            <v>144.39999999999964</v>
          </cell>
          <cell r="ED363">
            <v>0</v>
          </cell>
          <cell r="EE363">
            <v>3891.2</v>
          </cell>
          <cell r="EF363">
            <v>3891.1999999999994</v>
          </cell>
          <cell r="EG363">
            <v>0</v>
          </cell>
          <cell r="EI363">
            <v>0</v>
          </cell>
          <cell r="EJ363">
            <v>0</v>
          </cell>
          <cell r="EK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146047.9328138337</v>
          </cell>
          <cell r="EQ363">
            <v>0</v>
          </cell>
          <cell r="ER363">
            <v>146047.9328138337</v>
          </cell>
          <cell r="ES363">
            <v>883363.30762470234</v>
          </cell>
          <cell r="ET363">
            <v>0</v>
          </cell>
          <cell r="EU363">
            <v>883363.30762470234</v>
          </cell>
          <cell r="EV363">
            <v>879472.10762470239</v>
          </cell>
          <cell r="EW363">
            <v>4248.6575247570163</v>
          </cell>
          <cell r="EX363">
            <v>4265</v>
          </cell>
          <cell r="EY363">
            <v>16.34247524298371</v>
          </cell>
          <cell r="EZ363">
            <v>882855</v>
          </cell>
          <cell r="FA363">
            <v>3382.8923752976116</v>
          </cell>
          <cell r="FB363">
            <v>886746.2</v>
          </cell>
          <cell r="FC363">
            <v>881132.59873533831</v>
          </cell>
          <cell r="FD363">
            <v>0</v>
          </cell>
          <cell r="FE363">
            <v>886746.2</v>
          </cell>
        </row>
        <row r="364">
          <cell r="A364">
            <v>3411</v>
          </cell>
          <cell r="B364">
            <v>8813411</v>
          </cell>
          <cell r="E364" t="str">
            <v>St Joseph's Catholic Primary School</v>
          </cell>
          <cell r="F364" t="str">
            <v>P</v>
          </cell>
          <cell r="G364" t="str">
            <v/>
          </cell>
          <cell r="H364" t="str">
            <v/>
          </cell>
          <cell r="I364" t="str">
            <v>Y</v>
          </cell>
          <cell r="K364">
            <v>3411</v>
          </cell>
          <cell r="L364">
            <v>145994</v>
          </cell>
          <cell r="O364">
            <v>7</v>
          </cell>
          <cell r="P364">
            <v>0</v>
          </cell>
          <cell r="Q364">
            <v>0</v>
          </cell>
          <cell r="S364">
            <v>25</v>
          </cell>
          <cell r="T364">
            <v>176</v>
          </cell>
          <cell r="V364">
            <v>201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201</v>
          </cell>
          <cell r="AF364">
            <v>634778.1</v>
          </cell>
          <cell r="AG364">
            <v>0</v>
          </cell>
          <cell r="AH364">
            <v>0</v>
          </cell>
          <cell r="AI364">
            <v>0</v>
          </cell>
          <cell r="AJ364">
            <v>634778.1</v>
          </cell>
          <cell r="AK364">
            <v>28.999999999999975</v>
          </cell>
          <cell r="AL364">
            <v>13629.999999999989</v>
          </cell>
          <cell r="AM364">
            <v>0</v>
          </cell>
          <cell r="AN364">
            <v>0</v>
          </cell>
          <cell r="AO364">
            <v>13629.999999999989</v>
          </cell>
          <cell r="AP364">
            <v>33.000000000000014</v>
          </cell>
          <cell r="AQ364">
            <v>19470.000000000007</v>
          </cell>
          <cell r="AR364">
            <v>0</v>
          </cell>
          <cell r="AS364">
            <v>0</v>
          </cell>
          <cell r="AT364">
            <v>19470.000000000007</v>
          </cell>
          <cell r="AU364">
            <v>108.00000000000003</v>
          </cell>
          <cell r="AV364">
            <v>0</v>
          </cell>
          <cell r="AW364">
            <v>30.000000000000085</v>
          </cell>
          <cell r="AX364">
            <v>6600.0000000000191</v>
          </cell>
          <cell r="AY364">
            <v>30.999999999999993</v>
          </cell>
          <cell r="AZ364">
            <v>8369.9999999999982</v>
          </cell>
          <cell r="BA364">
            <v>5.9999999999999964</v>
          </cell>
          <cell r="BB364">
            <v>2519.9999999999986</v>
          </cell>
          <cell r="BC364">
            <v>0</v>
          </cell>
          <cell r="BD364">
            <v>0</v>
          </cell>
          <cell r="BE364">
            <v>7.9999999999999956</v>
          </cell>
          <cell r="BF364">
            <v>3919.9999999999977</v>
          </cell>
          <cell r="BG364">
            <v>17.999999999999989</v>
          </cell>
          <cell r="BH364">
            <v>11519.999999999993</v>
          </cell>
          <cell r="BI364">
            <v>32930.000000000007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32930.000000000007</v>
          </cell>
          <cell r="BZ364">
            <v>66030</v>
          </cell>
          <cell r="CA364">
            <v>0</v>
          </cell>
          <cell r="CB364">
            <v>66030</v>
          </cell>
          <cell r="CC364">
            <v>50.537142857142861</v>
          </cell>
          <cell r="CD364">
            <v>57106.971428571436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57106.971428571436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3.4457142857142768</v>
          </cell>
          <cell r="CX364">
            <v>1946.8285714285664</v>
          </cell>
          <cell r="CY364">
            <v>0</v>
          </cell>
          <cell r="CZ364">
            <v>0</v>
          </cell>
          <cell r="DA364">
            <v>1946.8285714285664</v>
          </cell>
          <cell r="DB364">
            <v>759861.89999999991</v>
          </cell>
          <cell r="DC364">
            <v>0</v>
          </cell>
          <cell r="DD364">
            <v>759861.89999999991</v>
          </cell>
          <cell r="DE364">
            <v>128617</v>
          </cell>
          <cell r="DF364">
            <v>0</v>
          </cell>
          <cell r="DG364">
            <v>128617</v>
          </cell>
          <cell r="DH364">
            <v>28.714285714285715</v>
          </cell>
          <cell r="DI364">
            <v>0</v>
          </cell>
          <cell r="DJ364">
            <v>0.79900000000000004</v>
          </cell>
          <cell r="DK364">
            <v>0</v>
          </cell>
          <cell r="DL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1</v>
          </cell>
          <cell r="DS364">
            <v>0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558.61800000000005</v>
          </cell>
          <cell r="EB364">
            <v>558.61800000000005</v>
          </cell>
          <cell r="EC364">
            <v>0</v>
          </cell>
          <cell r="ED364">
            <v>0</v>
          </cell>
          <cell r="EE364">
            <v>558.61800000000005</v>
          </cell>
          <cell r="EF364">
            <v>558.61800000000005</v>
          </cell>
          <cell r="EG364">
            <v>0</v>
          </cell>
          <cell r="EI364">
            <v>0</v>
          </cell>
          <cell r="EJ364">
            <v>0</v>
          </cell>
          <cell r="EK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129175.618</v>
          </cell>
          <cell r="EQ364">
            <v>0</v>
          </cell>
          <cell r="ER364">
            <v>129175.618</v>
          </cell>
          <cell r="ES364">
            <v>889037.51799999992</v>
          </cell>
          <cell r="ET364">
            <v>0</v>
          </cell>
          <cell r="EU364">
            <v>889037.51799999992</v>
          </cell>
          <cell r="EV364">
            <v>888478.89999999991</v>
          </cell>
          <cell r="EW364">
            <v>4420.2930348258706</v>
          </cell>
          <cell r="EX364">
            <v>4265</v>
          </cell>
          <cell r="EY364">
            <v>0</v>
          </cell>
          <cell r="EZ364">
            <v>857265</v>
          </cell>
          <cell r="FA364">
            <v>0</v>
          </cell>
          <cell r="FB364">
            <v>889037.51799999992</v>
          </cell>
          <cell r="FC364">
            <v>877556.64501807222</v>
          </cell>
          <cell r="FD364">
            <v>0</v>
          </cell>
          <cell r="FE364">
            <v>889037.51799999992</v>
          </cell>
        </row>
        <row r="365">
          <cell r="A365">
            <v>3302</v>
          </cell>
          <cell r="B365">
            <v>8813302</v>
          </cell>
          <cell r="E365" t="str">
            <v>St Joseph's Catholic Primary School</v>
          </cell>
          <cell r="F365" t="str">
            <v>P</v>
          </cell>
          <cell r="G365" t="str">
            <v/>
          </cell>
          <cell r="H365" t="str">
            <v/>
          </cell>
          <cell r="I365" t="str">
            <v>Y</v>
          </cell>
          <cell r="K365">
            <v>3302</v>
          </cell>
          <cell r="L365">
            <v>148110</v>
          </cell>
          <cell r="O365">
            <v>7</v>
          </cell>
          <cell r="P365">
            <v>0</v>
          </cell>
          <cell r="Q365">
            <v>0</v>
          </cell>
          <cell r="S365">
            <v>16</v>
          </cell>
          <cell r="T365">
            <v>100</v>
          </cell>
          <cell r="V365">
            <v>116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116</v>
          </cell>
          <cell r="AF365">
            <v>366339.6</v>
          </cell>
          <cell r="AG365">
            <v>0</v>
          </cell>
          <cell r="AH365">
            <v>0</v>
          </cell>
          <cell r="AI365">
            <v>0</v>
          </cell>
          <cell r="AJ365">
            <v>366339.6</v>
          </cell>
          <cell r="AK365">
            <v>14.000000000000025</v>
          </cell>
          <cell r="AL365">
            <v>6580.0000000000118</v>
          </cell>
          <cell r="AM365">
            <v>0</v>
          </cell>
          <cell r="AN365">
            <v>0</v>
          </cell>
          <cell r="AO365">
            <v>6580.0000000000118</v>
          </cell>
          <cell r="AP365">
            <v>14.000000000000025</v>
          </cell>
          <cell r="AQ365">
            <v>8260.0000000000146</v>
          </cell>
          <cell r="AR365">
            <v>0</v>
          </cell>
          <cell r="AS365">
            <v>0</v>
          </cell>
          <cell r="AT365">
            <v>8260.0000000000146</v>
          </cell>
          <cell r="AU365">
            <v>52.000000000000057</v>
          </cell>
          <cell r="AV365">
            <v>0</v>
          </cell>
          <cell r="AW365">
            <v>6.0000000000000027</v>
          </cell>
          <cell r="AX365">
            <v>1320.0000000000007</v>
          </cell>
          <cell r="AY365">
            <v>0</v>
          </cell>
          <cell r="AZ365">
            <v>0</v>
          </cell>
          <cell r="BA365">
            <v>33.000000000000043</v>
          </cell>
          <cell r="BB365">
            <v>13860.000000000018</v>
          </cell>
          <cell r="BC365">
            <v>7.9999999999999982</v>
          </cell>
          <cell r="BD365">
            <v>3679.9999999999991</v>
          </cell>
          <cell r="BE365">
            <v>16.999999999999996</v>
          </cell>
          <cell r="BF365">
            <v>8329.9999999999982</v>
          </cell>
          <cell r="BG365">
            <v>0</v>
          </cell>
          <cell r="BH365">
            <v>0</v>
          </cell>
          <cell r="BI365">
            <v>27190.000000000015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27190.000000000015</v>
          </cell>
          <cell r="BZ365">
            <v>42030.000000000044</v>
          </cell>
          <cell r="CA365">
            <v>0</v>
          </cell>
          <cell r="CB365">
            <v>42030.000000000044</v>
          </cell>
          <cell r="CC365">
            <v>34.326530612244895</v>
          </cell>
          <cell r="CD365">
            <v>38788.979591836731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P365">
            <v>0</v>
          </cell>
          <cell r="CQ365">
            <v>38788.979591836731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6.96</v>
          </cell>
          <cell r="CX365">
            <v>3932.4</v>
          </cell>
          <cell r="CY365">
            <v>0</v>
          </cell>
          <cell r="CZ365">
            <v>0</v>
          </cell>
          <cell r="DA365">
            <v>3932.4</v>
          </cell>
          <cell r="DB365">
            <v>451090.97959183675</v>
          </cell>
          <cell r="DC365">
            <v>0</v>
          </cell>
          <cell r="DD365">
            <v>451090.97959183675</v>
          </cell>
          <cell r="DE365">
            <v>128617</v>
          </cell>
          <cell r="DF365">
            <v>0</v>
          </cell>
          <cell r="DG365">
            <v>128617</v>
          </cell>
          <cell r="DH365">
            <v>16.571428571428573</v>
          </cell>
          <cell r="DI365">
            <v>0.45126835781041363</v>
          </cell>
          <cell r="DJ365">
            <v>0.60399999999999998</v>
          </cell>
          <cell r="DK365">
            <v>0</v>
          </cell>
          <cell r="DL365">
            <v>0</v>
          </cell>
          <cell r="DO365">
            <v>0</v>
          </cell>
          <cell r="DP365">
            <v>0</v>
          </cell>
          <cell r="DQ365">
            <v>0</v>
          </cell>
          <cell r="DR365">
            <v>1</v>
          </cell>
          <cell r="DS365">
            <v>0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955.06</v>
          </cell>
          <cell r="EB365">
            <v>-332.68</v>
          </cell>
          <cell r="EC365">
            <v>0</v>
          </cell>
          <cell r="ED365">
            <v>0</v>
          </cell>
          <cell r="EE365">
            <v>-332.68</v>
          </cell>
          <cell r="EF365">
            <v>-332.67999999999995</v>
          </cell>
          <cell r="EG365">
            <v>0</v>
          </cell>
          <cell r="EI365">
            <v>0</v>
          </cell>
          <cell r="EJ365">
            <v>0</v>
          </cell>
          <cell r="EK365">
            <v>0</v>
          </cell>
          <cell r="EM365">
            <v>0</v>
          </cell>
          <cell r="EN365">
            <v>0</v>
          </cell>
          <cell r="EO365">
            <v>0</v>
          </cell>
          <cell r="EP365">
            <v>128284.32</v>
          </cell>
          <cell r="EQ365">
            <v>0</v>
          </cell>
          <cell r="ER365">
            <v>128284.32</v>
          </cell>
          <cell r="ES365">
            <v>579375.29959183675</v>
          </cell>
          <cell r="ET365">
            <v>0</v>
          </cell>
          <cell r="EU365">
            <v>579375.29959183675</v>
          </cell>
          <cell r="EV365">
            <v>579707.97959183669</v>
          </cell>
          <cell r="EW365">
            <v>4997.482582688247</v>
          </cell>
          <cell r="EX365">
            <v>4265</v>
          </cell>
          <cell r="EY365">
            <v>0</v>
          </cell>
          <cell r="EZ365">
            <v>494740</v>
          </cell>
          <cell r="FA365">
            <v>0</v>
          </cell>
          <cell r="FB365">
            <v>579375.29959183675</v>
          </cell>
          <cell r="FC365">
            <v>572455.00096490956</v>
          </cell>
          <cell r="FD365">
            <v>0</v>
          </cell>
          <cell r="FE365">
            <v>579375.29959183675</v>
          </cell>
        </row>
        <row r="366">
          <cell r="A366">
            <v>3815</v>
          </cell>
          <cell r="B366">
            <v>8813815</v>
          </cell>
          <cell r="C366">
            <v>4148</v>
          </cell>
          <cell r="D366" t="str">
            <v>RB054148</v>
          </cell>
          <cell r="E366" t="str">
            <v>St Joseph's Catholic Primary School, SWF</v>
          </cell>
          <cell r="F366" t="str">
            <v>P</v>
          </cell>
          <cell r="G366" t="str">
            <v>Y</v>
          </cell>
          <cell r="H366">
            <v>10023652</v>
          </cell>
          <cell r="I366" t="str">
            <v/>
          </cell>
          <cell r="K366">
            <v>3815</v>
          </cell>
          <cell r="L366">
            <v>115201</v>
          </cell>
          <cell r="O366">
            <v>7</v>
          </cell>
          <cell r="P366">
            <v>0</v>
          </cell>
          <cell r="Q366">
            <v>0</v>
          </cell>
          <cell r="S366">
            <v>16</v>
          </cell>
          <cell r="T366">
            <v>163</v>
          </cell>
          <cell r="V366">
            <v>179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179</v>
          </cell>
          <cell r="AF366">
            <v>565299.9</v>
          </cell>
          <cell r="AG366">
            <v>0</v>
          </cell>
          <cell r="AH366">
            <v>0</v>
          </cell>
          <cell r="AI366">
            <v>0</v>
          </cell>
          <cell r="AJ366">
            <v>565299.9</v>
          </cell>
          <cell r="AK366">
            <v>17.999999999999982</v>
          </cell>
          <cell r="AL366">
            <v>8459.9999999999909</v>
          </cell>
          <cell r="AM366">
            <v>0</v>
          </cell>
          <cell r="AN366">
            <v>0</v>
          </cell>
          <cell r="AO366">
            <v>8459.9999999999909</v>
          </cell>
          <cell r="AP366">
            <v>20</v>
          </cell>
          <cell r="AQ366">
            <v>11800</v>
          </cell>
          <cell r="AR366">
            <v>0</v>
          </cell>
          <cell r="AS366">
            <v>0</v>
          </cell>
          <cell r="AT366">
            <v>11800</v>
          </cell>
          <cell r="AU366">
            <v>171.99999999999994</v>
          </cell>
          <cell r="AV366">
            <v>0</v>
          </cell>
          <cell r="AW366">
            <v>4.9999999999999911</v>
          </cell>
          <cell r="AX366">
            <v>1099.999999999998</v>
          </cell>
          <cell r="AY366">
            <v>0</v>
          </cell>
          <cell r="AZ366">
            <v>0</v>
          </cell>
          <cell r="BA366">
            <v>2</v>
          </cell>
          <cell r="BB366">
            <v>840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1939.999999999998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1939.999999999998</v>
          </cell>
          <cell r="BZ366">
            <v>22199.999999999989</v>
          </cell>
          <cell r="CA366">
            <v>0</v>
          </cell>
          <cell r="CB366">
            <v>22199.999999999989</v>
          </cell>
          <cell r="CC366">
            <v>33.630303030303025</v>
          </cell>
          <cell r="CD366">
            <v>38002.242424242417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38002.242424242417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3.294478527607358</v>
          </cell>
          <cell r="CX366">
            <v>1861.3803680981573</v>
          </cell>
          <cell r="CY366">
            <v>0</v>
          </cell>
          <cell r="CZ366">
            <v>0</v>
          </cell>
          <cell r="DA366">
            <v>1861.3803680981573</v>
          </cell>
          <cell r="DB366">
            <v>627363.52279234061</v>
          </cell>
          <cell r="DC366">
            <v>0</v>
          </cell>
          <cell r="DD366">
            <v>627363.52279234061</v>
          </cell>
          <cell r="DE366">
            <v>128617</v>
          </cell>
          <cell r="DF366">
            <v>0</v>
          </cell>
          <cell r="DG366">
            <v>128617</v>
          </cell>
          <cell r="DH366">
            <v>25.571428571428573</v>
          </cell>
          <cell r="DI366">
            <v>0</v>
          </cell>
          <cell r="DJ366">
            <v>0.33500000000000002</v>
          </cell>
          <cell r="DK366">
            <v>0</v>
          </cell>
          <cell r="DL366">
            <v>0</v>
          </cell>
          <cell r="DO366">
            <v>0</v>
          </cell>
          <cell r="DP366">
            <v>0</v>
          </cell>
          <cell r="DQ366">
            <v>0</v>
          </cell>
          <cell r="DR366">
            <v>1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3763.2</v>
          </cell>
          <cell r="EB366">
            <v>5068</v>
          </cell>
          <cell r="EC366">
            <v>0</v>
          </cell>
          <cell r="ED366">
            <v>0</v>
          </cell>
          <cell r="EE366">
            <v>5068</v>
          </cell>
          <cell r="EF366">
            <v>5068</v>
          </cell>
          <cell r="EG366">
            <v>0</v>
          </cell>
          <cell r="EI366">
            <v>0</v>
          </cell>
          <cell r="EJ366">
            <v>0</v>
          </cell>
          <cell r="EK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133685</v>
          </cell>
          <cell r="EQ366">
            <v>0</v>
          </cell>
          <cell r="ER366">
            <v>133685</v>
          </cell>
          <cell r="ES366">
            <v>761048.52279234061</v>
          </cell>
          <cell r="ET366">
            <v>0</v>
          </cell>
          <cell r="EU366">
            <v>761048.52279234061</v>
          </cell>
          <cell r="EV366">
            <v>755980.52279234061</v>
          </cell>
          <cell r="EW366">
            <v>4223.3548759348641</v>
          </cell>
          <cell r="EX366">
            <v>4265</v>
          </cell>
          <cell r="EY366">
            <v>41.64512406513586</v>
          </cell>
          <cell r="EZ366">
            <v>763435</v>
          </cell>
          <cell r="FA366">
            <v>7454.4772076593945</v>
          </cell>
          <cell r="FB366">
            <v>768503</v>
          </cell>
          <cell r="FC366">
            <v>766380.35146907216</v>
          </cell>
          <cell r="FD366">
            <v>0</v>
          </cell>
          <cell r="FE366">
            <v>768503</v>
          </cell>
        </row>
        <row r="367">
          <cell r="A367">
            <v>5224</v>
          </cell>
          <cell r="B367">
            <v>8815224</v>
          </cell>
          <cell r="C367">
            <v>1578</v>
          </cell>
          <cell r="D367" t="str">
            <v>GMPS1578</v>
          </cell>
          <cell r="E367" t="str">
            <v>St Katherine's Church of England Primary School</v>
          </cell>
          <cell r="F367" t="str">
            <v>P</v>
          </cell>
          <cell r="G367" t="str">
            <v>Y</v>
          </cell>
          <cell r="H367">
            <v>10023657</v>
          </cell>
          <cell r="I367" t="str">
            <v/>
          </cell>
          <cell r="K367">
            <v>5224</v>
          </cell>
          <cell r="L367">
            <v>115264</v>
          </cell>
          <cell r="O367">
            <v>7</v>
          </cell>
          <cell r="P367">
            <v>0</v>
          </cell>
          <cell r="Q367">
            <v>0</v>
          </cell>
          <cell r="S367">
            <v>31</v>
          </cell>
          <cell r="T367">
            <v>175</v>
          </cell>
          <cell r="V367">
            <v>206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206</v>
          </cell>
          <cell r="AF367">
            <v>650568.6</v>
          </cell>
          <cell r="AG367">
            <v>0</v>
          </cell>
          <cell r="AH367">
            <v>0</v>
          </cell>
          <cell r="AI367">
            <v>0</v>
          </cell>
          <cell r="AJ367">
            <v>650568.6</v>
          </cell>
          <cell r="AK367">
            <v>17</v>
          </cell>
          <cell r="AL367">
            <v>7990</v>
          </cell>
          <cell r="AM367">
            <v>0</v>
          </cell>
          <cell r="AN367">
            <v>0</v>
          </cell>
          <cell r="AO367">
            <v>7990</v>
          </cell>
          <cell r="AP367">
            <v>17</v>
          </cell>
          <cell r="AQ367">
            <v>10030</v>
          </cell>
          <cell r="AR367">
            <v>0</v>
          </cell>
          <cell r="AS367">
            <v>0</v>
          </cell>
          <cell r="AT367">
            <v>10030</v>
          </cell>
          <cell r="AU367">
            <v>142.00000000000009</v>
          </cell>
          <cell r="AV367">
            <v>0</v>
          </cell>
          <cell r="AW367">
            <v>21.000000000000096</v>
          </cell>
          <cell r="AX367">
            <v>4620.0000000000209</v>
          </cell>
          <cell r="AY367">
            <v>16.000000000000007</v>
          </cell>
          <cell r="AZ367">
            <v>4320.0000000000018</v>
          </cell>
          <cell r="BA367">
            <v>17.999999999999996</v>
          </cell>
          <cell r="BB367">
            <v>7559.9999999999982</v>
          </cell>
          <cell r="BC367">
            <v>0</v>
          </cell>
          <cell r="BD367">
            <v>0</v>
          </cell>
          <cell r="BE367">
            <v>5.0000000000000053</v>
          </cell>
          <cell r="BF367">
            <v>2450.0000000000027</v>
          </cell>
          <cell r="BG367">
            <v>3.999999999999992</v>
          </cell>
          <cell r="BH367">
            <v>2559.999999999995</v>
          </cell>
          <cell r="BI367">
            <v>21510.000000000022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21510.000000000022</v>
          </cell>
          <cell r="BZ367">
            <v>39530.000000000022</v>
          </cell>
          <cell r="CA367">
            <v>0</v>
          </cell>
          <cell r="CB367">
            <v>39530.000000000022</v>
          </cell>
          <cell r="CC367">
            <v>47.085714285714282</v>
          </cell>
          <cell r="CD367">
            <v>53206.857142857138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53206.857142857138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2.367816091954019</v>
          </cell>
          <cell r="CX367">
            <v>1337.8160919540207</v>
          </cell>
          <cell r="CY367">
            <v>0</v>
          </cell>
          <cell r="CZ367">
            <v>0</v>
          </cell>
          <cell r="DA367">
            <v>1337.8160919540207</v>
          </cell>
          <cell r="DB367">
            <v>744643.27323481115</v>
          </cell>
          <cell r="DC367">
            <v>0</v>
          </cell>
          <cell r="DD367">
            <v>744643.27323481115</v>
          </cell>
          <cell r="DE367">
            <v>128617</v>
          </cell>
          <cell r="DF367">
            <v>0</v>
          </cell>
          <cell r="DG367">
            <v>128617</v>
          </cell>
          <cell r="DH367">
            <v>29.428571428571427</v>
          </cell>
          <cell r="DI367">
            <v>0</v>
          </cell>
          <cell r="DJ367">
            <v>0.218</v>
          </cell>
          <cell r="DK367">
            <v>0</v>
          </cell>
          <cell r="DL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0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3923.81</v>
          </cell>
          <cell r="EB367">
            <v>3923.81</v>
          </cell>
          <cell r="EC367">
            <v>1042.5899999999997</v>
          </cell>
          <cell r="ED367">
            <v>1042.5899999999997</v>
          </cell>
          <cell r="EE367">
            <v>6008.99</v>
          </cell>
          <cell r="EF367">
            <v>6008.99</v>
          </cell>
          <cell r="EG367">
            <v>0</v>
          </cell>
          <cell r="EI367">
            <v>0</v>
          </cell>
          <cell r="EJ367">
            <v>0</v>
          </cell>
          <cell r="EK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134625.99</v>
          </cell>
          <cell r="EQ367">
            <v>0</v>
          </cell>
          <cell r="ER367">
            <v>134625.99</v>
          </cell>
          <cell r="ES367">
            <v>879269.26323481114</v>
          </cell>
          <cell r="ET367">
            <v>0</v>
          </cell>
          <cell r="EU367">
            <v>879269.26323481114</v>
          </cell>
          <cell r="EV367">
            <v>873260.27323481115</v>
          </cell>
          <cell r="EW367">
            <v>4239.127539974811</v>
          </cell>
          <cell r="EX367">
            <v>4265</v>
          </cell>
          <cell r="EY367">
            <v>25.872460025188957</v>
          </cell>
          <cell r="EZ367">
            <v>878590</v>
          </cell>
          <cell r="FA367">
            <v>5329.7267651888542</v>
          </cell>
          <cell r="FB367">
            <v>884598.99</v>
          </cell>
          <cell r="FC367">
            <v>886306.7088171799</v>
          </cell>
          <cell r="FD367">
            <v>1707.7188171799062</v>
          </cell>
          <cell r="FE367">
            <v>886306.7088171799</v>
          </cell>
        </row>
        <row r="368">
          <cell r="A368">
            <v>3023</v>
          </cell>
          <cell r="B368">
            <v>8813023</v>
          </cell>
          <cell r="C368">
            <v>2168</v>
          </cell>
          <cell r="D368" t="str">
            <v>RB052168</v>
          </cell>
          <cell r="E368" t="str">
            <v>St Lawrence Church of England Primary School, Rowhedge</v>
          </cell>
          <cell r="F368" t="str">
            <v>P</v>
          </cell>
          <cell r="G368" t="str">
            <v>Y</v>
          </cell>
          <cell r="H368">
            <v>10026595</v>
          </cell>
          <cell r="I368" t="str">
            <v/>
          </cell>
          <cell r="K368">
            <v>3023</v>
          </cell>
          <cell r="L368">
            <v>115077</v>
          </cell>
          <cell r="O368">
            <v>7</v>
          </cell>
          <cell r="P368">
            <v>0</v>
          </cell>
          <cell r="Q368">
            <v>0</v>
          </cell>
          <cell r="S368">
            <v>30</v>
          </cell>
          <cell r="T368">
            <v>193</v>
          </cell>
          <cell r="V368">
            <v>223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223</v>
          </cell>
          <cell r="AF368">
            <v>704256.29999999993</v>
          </cell>
          <cell r="AG368">
            <v>0</v>
          </cell>
          <cell r="AH368">
            <v>0</v>
          </cell>
          <cell r="AI368">
            <v>0</v>
          </cell>
          <cell r="AJ368">
            <v>704256.29999999993</v>
          </cell>
          <cell r="AK368">
            <v>56.999999999999943</v>
          </cell>
          <cell r="AL368">
            <v>26789.999999999975</v>
          </cell>
          <cell r="AM368">
            <v>0</v>
          </cell>
          <cell r="AN368">
            <v>0</v>
          </cell>
          <cell r="AO368">
            <v>26789.999999999975</v>
          </cell>
          <cell r="AP368">
            <v>61</v>
          </cell>
          <cell r="AQ368">
            <v>35990</v>
          </cell>
          <cell r="AR368">
            <v>0</v>
          </cell>
          <cell r="AS368">
            <v>0</v>
          </cell>
          <cell r="AT368">
            <v>35990</v>
          </cell>
          <cell r="AU368">
            <v>150</v>
          </cell>
          <cell r="AV368">
            <v>0</v>
          </cell>
          <cell r="AW368">
            <v>11.999999999999998</v>
          </cell>
          <cell r="AX368">
            <v>2639.9999999999995</v>
          </cell>
          <cell r="AY368">
            <v>46.000000000000092</v>
          </cell>
          <cell r="AZ368">
            <v>12420.000000000025</v>
          </cell>
          <cell r="BA368">
            <v>10.000000000000009</v>
          </cell>
          <cell r="BB368">
            <v>4200.0000000000036</v>
          </cell>
          <cell r="BC368">
            <v>1.9999999999999996</v>
          </cell>
          <cell r="BD368">
            <v>919.99999999999977</v>
          </cell>
          <cell r="BE368">
            <v>3.0000000000000049</v>
          </cell>
          <cell r="BF368">
            <v>1470.0000000000025</v>
          </cell>
          <cell r="BG368">
            <v>0</v>
          </cell>
          <cell r="BH368">
            <v>0</v>
          </cell>
          <cell r="BI368">
            <v>21650.000000000033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21650.000000000033</v>
          </cell>
          <cell r="BZ368">
            <v>84430</v>
          </cell>
          <cell r="CA368">
            <v>0</v>
          </cell>
          <cell r="CB368">
            <v>84430</v>
          </cell>
          <cell r="CC368">
            <v>58.754491017964078</v>
          </cell>
          <cell r="CD368">
            <v>66392.57485029941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66392.57485029941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4.6701570680628386</v>
          </cell>
          <cell r="CX368">
            <v>2638.638743455504</v>
          </cell>
          <cell r="CY368">
            <v>0</v>
          </cell>
          <cell r="CZ368">
            <v>0</v>
          </cell>
          <cell r="DA368">
            <v>2638.638743455504</v>
          </cell>
          <cell r="DB368">
            <v>857717.51359375485</v>
          </cell>
          <cell r="DC368">
            <v>0</v>
          </cell>
          <cell r="DD368">
            <v>857717.51359375485</v>
          </cell>
          <cell r="DE368">
            <v>128617</v>
          </cell>
          <cell r="DF368">
            <v>0</v>
          </cell>
          <cell r="DG368">
            <v>128617</v>
          </cell>
          <cell r="DH368">
            <v>31.857142857142858</v>
          </cell>
          <cell r="DI368">
            <v>0</v>
          </cell>
          <cell r="DJ368">
            <v>1.542</v>
          </cell>
          <cell r="DK368">
            <v>0</v>
          </cell>
          <cell r="DL368">
            <v>0</v>
          </cell>
          <cell r="DO368">
            <v>0</v>
          </cell>
          <cell r="DP368">
            <v>0</v>
          </cell>
          <cell r="DQ368">
            <v>0</v>
          </cell>
          <cell r="DR368">
            <v>1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13722.5</v>
          </cell>
          <cell r="EB368">
            <v>15319.75</v>
          </cell>
          <cell r="EC368">
            <v>0</v>
          </cell>
          <cell r="ED368">
            <v>0</v>
          </cell>
          <cell r="EE368">
            <v>15319.75</v>
          </cell>
          <cell r="EF368">
            <v>15319.75</v>
          </cell>
          <cell r="EG368">
            <v>0</v>
          </cell>
          <cell r="EI368">
            <v>0</v>
          </cell>
          <cell r="EJ368">
            <v>0</v>
          </cell>
          <cell r="EK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143936.75</v>
          </cell>
          <cell r="EQ368">
            <v>0</v>
          </cell>
          <cell r="ER368">
            <v>143936.75</v>
          </cell>
          <cell r="ES368">
            <v>1001654.2635937548</v>
          </cell>
          <cell r="ET368">
            <v>0</v>
          </cell>
          <cell r="EU368">
            <v>1001654.2635937548</v>
          </cell>
          <cell r="EV368">
            <v>986334.51359375485</v>
          </cell>
          <cell r="EW368">
            <v>4423.0247246356721</v>
          </cell>
          <cell r="EX368">
            <v>4265</v>
          </cell>
          <cell r="EY368">
            <v>0</v>
          </cell>
          <cell r="EZ368">
            <v>951095</v>
          </cell>
          <cell r="FA368">
            <v>0</v>
          </cell>
          <cell r="FB368">
            <v>1001654.2635937548</v>
          </cell>
          <cell r="FC368">
            <v>969133.57289383258</v>
          </cell>
          <cell r="FD368">
            <v>0</v>
          </cell>
          <cell r="FE368">
            <v>1001654.2635937548</v>
          </cell>
        </row>
        <row r="369">
          <cell r="A369">
            <v>2046</v>
          </cell>
          <cell r="B369">
            <v>8812046</v>
          </cell>
          <cell r="E369" t="str">
            <v>St Luke's Catholic Academy</v>
          </cell>
          <cell r="F369" t="str">
            <v>P</v>
          </cell>
          <cell r="G369" t="str">
            <v/>
          </cell>
          <cell r="H369" t="str">
            <v/>
          </cell>
          <cell r="I369" t="str">
            <v>Y</v>
          </cell>
          <cell r="K369">
            <v>2046</v>
          </cell>
          <cell r="L369">
            <v>139577</v>
          </cell>
          <cell r="O369">
            <v>7</v>
          </cell>
          <cell r="P369">
            <v>0</v>
          </cell>
          <cell r="Q369">
            <v>0</v>
          </cell>
          <cell r="S369">
            <v>30</v>
          </cell>
          <cell r="T369">
            <v>176</v>
          </cell>
          <cell r="V369">
            <v>206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206</v>
          </cell>
          <cell r="AF369">
            <v>650568.6</v>
          </cell>
          <cell r="AG369">
            <v>0</v>
          </cell>
          <cell r="AH369">
            <v>0</v>
          </cell>
          <cell r="AI369">
            <v>0</v>
          </cell>
          <cell r="AJ369">
            <v>650568.6</v>
          </cell>
          <cell r="AK369">
            <v>31.000000000000025</v>
          </cell>
          <cell r="AL369">
            <v>14570.000000000011</v>
          </cell>
          <cell r="AM369">
            <v>0</v>
          </cell>
          <cell r="AN369">
            <v>0</v>
          </cell>
          <cell r="AO369">
            <v>14570.000000000011</v>
          </cell>
          <cell r="AP369">
            <v>33.999999999999922</v>
          </cell>
          <cell r="AQ369">
            <v>20059.999999999953</v>
          </cell>
          <cell r="AR369">
            <v>0</v>
          </cell>
          <cell r="AS369">
            <v>0</v>
          </cell>
          <cell r="AT369">
            <v>20059.999999999953</v>
          </cell>
          <cell r="AU369">
            <v>64.999999999999943</v>
          </cell>
          <cell r="AV369">
            <v>0</v>
          </cell>
          <cell r="AW369">
            <v>86.000000000000043</v>
          </cell>
          <cell r="AX369">
            <v>18920.000000000011</v>
          </cell>
          <cell r="AY369">
            <v>28.999999999999957</v>
          </cell>
          <cell r="AZ369">
            <v>7829.9999999999882</v>
          </cell>
          <cell r="BA369">
            <v>11.000000000000004</v>
          </cell>
          <cell r="BB369">
            <v>4620.0000000000018</v>
          </cell>
          <cell r="BC369">
            <v>14.999999999999996</v>
          </cell>
          <cell r="BD369">
            <v>6899.9999999999982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38270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38270</v>
          </cell>
          <cell r="BZ369">
            <v>72899.999999999971</v>
          </cell>
          <cell r="CA369">
            <v>0</v>
          </cell>
          <cell r="CB369">
            <v>72899.999999999971</v>
          </cell>
          <cell r="CC369">
            <v>56.952941176470588</v>
          </cell>
          <cell r="CD369">
            <v>64356.823529411762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64356.823529411762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31.602272727272744</v>
          </cell>
          <cell r="CX369">
            <v>17855.284090909099</v>
          </cell>
          <cell r="CY369">
            <v>0</v>
          </cell>
          <cell r="CZ369">
            <v>0</v>
          </cell>
          <cell r="DA369">
            <v>17855.284090909099</v>
          </cell>
          <cell r="DB369">
            <v>805680.70762032084</v>
          </cell>
          <cell r="DC369">
            <v>0</v>
          </cell>
          <cell r="DD369">
            <v>805680.70762032084</v>
          </cell>
          <cell r="DE369">
            <v>128617</v>
          </cell>
          <cell r="DF369">
            <v>0</v>
          </cell>
          <cell r="DG369">
            <v>128617</v>
          </cell>
          <cell r="DH369">
            <v>29.428571428571427</v>
          </cell>
          <cell r="DI369">
            <v>0</v>
          </cell>
          <cell r="DJ369">
            <v>0.41499999999999998</v>
          </cell>
          <cell r="DK369">
            <v>0</v>
          </cell>
          <cell r="DL369">
            <v>0</v>
          </cell>
          <cell r="DO369">
            <v>0</v>
          </cell>
          <cell r="DP369">
            <v>0</v>
          </cell>
          <cell r="DQ369">
            <v>0</v>
          </cell>
          <cell r="DR369">
            <v>1.0156360164</v>
          </cell>
          <cell r="DS369">
            <v>14608.694278833749</v>
          </cell>
          <cell r="DT369">
            <v>0</v>
          </cell>
          <cell r="DU369">
            <v>14608.694278833749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3530.0720000000001</v>
          </cell>
          <cell r="EB369">
            <v>3530.0720000000001</v>
          </cell>
          <cell r="EC369">
            <v>0</v>
          </cell>
          <cell r="ED369">
            <v>0</v>
          </cell>
          <cell r="EE369">
            <v>3530.0720000000001</v>
          </cell>
          <cell r="EF369">
            <v>3530.0720000000001</v>
          </cell>
          <cell r="EG369">
            <v>0</v>
          </cell>
          <cell r="EI369">
            <v>0</v>
          </cell>
          <cell r="EJ369">
            <v>0</v>
          </cell>
          <cell r="EK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146755.76627883373</v>
          </cell>
          <cell r="EQ369">
            <v>0</v>
          </cell>
          <cell r="ER369">
            <v>146755.76627883373</v>
          </cell>
          <cell r="ES369">
            <v>952436.47389915457</v>
          </cell>
          <cell r="ET369">
            <v>0</v>
          </cell>
          <cell r="EU369">
            <v>952436.47389915457</v>
          </cell>
          <cell r="EV369">
            <v>948906.40189915465</v>
          </cell>
          <cell r="EW369">
            <v>4606.3417567920133</v>
          </cell>
          <cell r="EX369">
            <v>4265</v>
          </cell>
          <cell r="EY369">
            <v>0</v>
          </cell>
          <cell r="EZ369">
            <v>878590</v>
          </cell>
          <cell r="FA369">
            <v>0</v>
          </cell>
          <cell r="FB369">
            <v>952436.47389915457</v>
          </cell>
          <cell r="FC369">
            <v>932547.16923341679</v>
          </cell>
          <cell r="FD369">
            <v>0</v>
          </cell>
          <cell r="FE369">
            <v>952436.47389915457</v>
          </cell>
        </row>
        <row r="370">
          <cell r="A370">
            <v>123</v>
          </cell>
          <cell r="B370">
            <v>8810123</v>
          </cell>
          <cell r="E370" t="str">
            <v>St Lukes Rettendon</v>
          </cell>
          <cell r="F370" t="str">
            <v>P</v>
          </cell>
          <cell r="I370" t="str">
            <v>Y</v>
          </cell>
          <cell r="K370">
            <v>123</v>
          </cell>
          <cell r="L370">
            <v>881123</v>
          </cell>
          <cell r="M370">
            <v>30</v>
          </cell>
          <cell r="O370">
            <v>1</v>
          </cell>
          <cell r="P370">
            <v>0</v>
          </cell>
          <cell r="Q370">
            <v>0</v>
          </cell>
          <cell r="S370">
            <v>17.5</v>
          </cell>
          <cell r="T370">
            <v>0</v>
          </cell>
          <cell r="V370">
            <v>17.5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17.5</v>
          </cell>
          <cell r="AF370">
            <v>55266.75</v>
          </cell>
          <cell r="AG370">
            <v>0</v>
          </cell>
          <cell r="AH370">
            <v>0</v>
          </cell>
          <cell r="AI370">
            <v>0</v>
          </cell>
          <cell r="AJ370">
            <v>55266.75</v>
          </cell>
          <cell r="AK370">
            <v>1.1091549295774641</v>
          </cell>
          <cell r="AL370">
            <v>521.30281690140816</v>
          </cell>
          <cell r="AM370">
            <v>0</v>
          </cell>
          <cell r="AN370">
            <v>0</v>
          </cell>
          <cell r="AO370">
            <v>521.30281690140816</v>
          </cell>
          <cell r="AP370">
            <v>1.4788732394366193</v>
          </cell>
          <cell r="AQ370">
            <v>872.5352112676054</v>
          </cell>
          <cell r="AR370">
            <v>0</v>
          </cell>
          <cell r="AS370">
            <v>0</v>
          </cell>
          <cell r="AT370">
            <v>872.5352112676054</v>
          </cell>
          <cell r="AU370">
            <v>17.253521126760575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0.24647887323943626</v>
          </cell>
          <cell r="BH370">
            <v>157.7464788732392</v>
          </cell>
          <cell r="BI370">
            <v>157.7464788732392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157.7464788732392</v>
          </cell>
          <cell r="BZ370">
            <v>1551.5845070422529</v>
          </cell>
          <cell r="CA370">
            <v>0</v>
          </cell>
          <cell r="CB370">
            <v>1551.5845070422529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56818.334507042251</v>
          </cell>
          <cell r="DC370">
            <v>0</v>
          </cell>
          <cell r="DD370">
            <v>56818.334507042251</v>
          </cell>
          <cell r="DE370">
            <v>75026.583333333328</v>
          </cell>
          <cell r="DF370">
            <v>0</v>
          </cell>
          <cell r="DG370">
            <v>75026.583333333328</v>
          </cell>
          <cell r="DH370">
            <v>17.5</v>
          </cell>
          <cell r="DI370">
            <v>0.36448598130841114</v>
          </cell>
          <cell r="DJ370">
            <v>2.363</v>
          </cell>
          <cell r="DK370">
            <v>0</v>
          </cell>
          <cell r="DL370">
            <v>1</v>
          </cell>
          <cell r="DO370">
            <v>11693.925233644857</v>
          </cell>
          <cell r="DP370">
            <v>0</v>
          </cell>
          <cell r="DQ370">
            <v>11693.925233644857</v>
          </cell>
          <cell r="DR370">
            <v>1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I370">
            <v>0</v>
          </cell>
          <cell r="EJ370">
            <v>0</v>
          </cell>
          <cell r="EK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86720.508566978184</v>
          </cell>
          <cell r="EQ370">
            <v>0</v>
          </cell>
          <cell r="ER370">
            <v>86720.508566978184</v>
          </cell>
          <cell r="ES370">
            <v>143538.84307402043</v>
          </cell>
          <cell r="ET370">
            <v>0</v>
          </cell>
          <cell r="EU370">
            <v>143538.84307402043</v>
          </cell>
          <cell r="EV370">
            <v>143538.84307402043</v>
          </cell>
          <cell r="EW370">
            <v>8202.2196042297383</v>
          </cell>
          <cell r="EX370">
            <v>4265</v>
          </cell>
          <cell r="EY370">
            <v>0</v>
          </cell>
          <cell r="EZ370">
            <v>74637.5</v>
          </cell>
          <cell r="FA370">
            <v>0</v>
          </cell>
          <cell r="FB370">
            <v>143538.84307402043</v>
          </cell>
          <cell r="FC370">
            <v>11693.925233644857</v>
          </cell>
          <cell r="FD370">
            <v>0</v>
          </cell>
          <cell r="FE370">
            <v>143538.84307402043</v>
          </cell>
        </row>
        <row r="371">
          <cell r="A371">
            <v>3401</v>
          </cell>
          <cell r="B371">
            <v>8813401</v>
          </cell>
          <cell r="E371" t="str">
            <v>St Margaret's Church of England Academy, Bowers Gifford</v>
          </cell>
          <cell r="F371" t="str">
            <v>P</v>
          </cell>
          <cell r="G371" t="str">
            <v/>
          </cell>
          <cell r="H371" t="str">
            <v/>
          </cell>
          <cell r="I371" t="str">
            <v>Y</v>
          </cell>
          <cell r="K371">
            <v>3401</v>
          </cell>
          <cell r="L371">
            <v>143453</v>
          </cell>
          <cell r="O371">
            <v>7</v>
          </cell>
          <cell r="P371">
            <v>0</v>
          </cell>
          <cell r="Q371">
            <v>0</v>
          </cell>
          <cell r="S371">
            <v>28</v>
          </cell>
          <cell r="T371">
            <v>168</v>
          </cell>
          <cell r="V371">
            <v>196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196</v>
          </cell>
          <cell r="AF371">
            <v>618987.6</v>
          </cell>
          <cell r="AG371">
            <v>0</v>
          </cell>
          <cell r="AH371">
            <v>0</v>
          </cell>
          <cell r="AI371">
            <v>0</v>
          </cell>
          <cell r="AJ371">
            <v>618987.6</v>
          </cell>
          <cell r="AK371">
            <v>33.000000000000099</v>
          </cell>
          <cell r="AL371">
            <v>15510.000000000047</v>
          </cell>
          <cell r="AM371">
            <v>0</v>
          </cell>
          <cell r="AN371">
            <v>0</v>
          </cell>
          <cell r="AO371">
            <v>15510.000000000047</v>
          </cell>
          <cell r="AP371">
            <v>35.999999999999979</v>
          </cell>
          <cell r="AQ371">
            <v>21239.999999999989</v>
          </cell>
          <cell r="AR371">
            <v>0</v>
          </cell>
          <cell r="AS371">
            <v>0</v>
          </cell>
          <cell r="AT371">
            <v>21239.999999999989</v>
          </cell>
          <cell r="AU371">
            <v>56.577319587628871</v>
          </cell>
          <cell r="AV371">
            <v>0</v>
          </cell>
          <cell r="AW371">
            <v>12.123711340206189</v>
          </cell>
          <cell r="AX371">
            <v>2667.2164948453615</v>
          </cell>
          <cell r="AY371">
            <v>63.649484536082454</v>
          </cell>
          <cell r="AZ371">
            <v>17185.360824742264</v>
          </cell>
          <cell r="BA371">
            <v>3.0309278350515472</v>
          </cell>
          <cell r="BB371">
            <v>1272.9896907216498</v>
          </cell>
          <cell r="BC371">
            <v>25.257731958762829</v>
          </cell>
          <cell r="BD371">
            <v>11618.556701030901</v>
          </cell>
          <cell r="BE371">
            <v>25.257731958762829</v>
          </cell>
          <cell r="BF371">
            <v>12376.288659793787</v>
          </cell>
          <cell r="BG371">
            <v>10.103092783505151</v>
          </cell>
          <cell r="BH371">
            <v>6465.979381443296</v>
          </cell>
          <cell r="BI371">
            <v>51586.391752577256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51586.391752577256</v>
          </cell>
          <cell r="BZ371">
            <v>88336.391752577299</v>
          </cell>
          <cell r="CA371">
            <v>0</v>
          </cell>
          <cell r="CB371">
            <v>88336.391752577299</v>
          </cell>
          <cell r="CC371">
            <v>34.086956521739133</v>
          </cell>
          <cell r="CD371">
            <v>38518.260869565223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P371">
            <v>0</v>
          </cell>
          <cell r="CQ371">
            <v>38518.260869565223</v>
          </cell>
          <cell r="CR371">
            <v>3.2400000000000091</v>
          </cell>
          <cell r="CS371">
            <v>2997.0000000000082</v>
          </cell>
          <cell r="CT371">
            <v>0</v>
          </cell>
          <cell r="CU371">
            <v>0</v>
          </cell>
          <cell r="CV371">
            <v>2997.0000000000082</v>
          </cell>
          <cell r="CW371">
            <v>5.9756097560975645</v>
          </cell>
          <cell r="CX371">
            <v>3376.219512195124</v>
          </cell>
          <cell r="CY371">
            <v>0</v>
          </cell>
          <cell r="CZ371">
            <v>0</v>
          </cell>
          <cell r="DA371">
            <v>3376.219512195124</v>
          </cell>
          <cell r="DB371">
            <v>752215.47213433753</v>
          </cell>
          <cell r="DC371">
            <v>0</v>
          </cell>
          <cell r="DD371">
            <v>752215.47213433753</v>
          </cell>
          <cell r="DE371">
            <v>128617</v>
          </cell>
          <cell r="DF371">
            <v>0</v>
          </cell>
          <cell r="DG371">
            <v>128617</v>
          </cell>
          <cell r="DH371">
            <v>28</v>
          </cell>
          <cell r="DI371">
            <v>0</v>
          </cell>
          <cell r="DJ371">
            <v>1.4630000000000001</v>
          </cell>
          <cell r="DK371">
            <v>0</v>
          </cell>
          <cell r="DL371">
            <v>0</v>
          </cell>
          <cell r="DO371">
            <v>0</v>
          </cell>
          <cell r="DP371">
            <v>0</v>
          </cell>
          <cell r="DQ371">
            <v>0</v>
          </cell>
          <cell r="DR371">
            <v>1.0156360164</v>
          </cell>
          <cell r="DS371">
            <v>13772.710979945052</v>
          </cell>
          <cell r="DT371">
            <v>0</v>
          </cell>
          <cell r="DU371">
            <v>13772.710979945052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  <cell r="EA371">
            <v>4437</v>
          </cell>
          <cell r="EB371">
            <v>4437</v>
          </cell>
          <cell r="EC371">
            <v>0</v>
          </cell>
          <cell r="ED371">
            <v>0</v>
          </cell>
          <cell r="EE371">
            <v>4437</v>
          </cell>
          <cell r="EF371">
            <v>4437</v>
          </cell>
          <cell r="EG371">
            <v>0</v>
          </cell>
          <cell r="EI371">
            <v>0</v>
          </cell>
          <cell r="EJ371">
            <v>0</v>
          </cell>
          <cell r="EK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146826.71097994506</v>
          </cell>
          <cell r="EQ371">
            <v>0</v>
          </cell>
          <cell r="ER371">
            <v>146826.71097994506</v>
          </cell>
          <cell r="ES371">
            <v>899042.18311428255</v>
          </cell>
          <cell r="ET371">
            <v>0</v>
          </cell>
          <cell r="EU371">
            <v>899042.18311428255</v>
          </cell>
          <cell r="EV371">
            <v>894605.18311428255</v>
          </cell>
          <cell r="EW371">
            <v>4564.3121587463393</v>
          </cell>
          <cell r="EX371">
            <v>4265</v>
          </cell>
          <cell r="EY371">
            <v>0</v>
          </cell>
          <cell r="EZ371">
            <v>835940</v>
          </cell>
          <cell r="FA371">
            <v>0</v>
          </cell>
          <cell r="FB371">
            <v>899042.18311428255</v>
          </cell>
          <cell r="FC371">
            <v>899557.87343126768</v>
          </cell>
          <cell r="FD371">
            <v>515.69031698512845</v>
          </cell>
          <cell r="FE371">
            <v>899557.87343126768</v>
          </cell>
        </row>
        <row r="372">
          <cell r="A372">
            <v>3015</v>
          </cell>
          <cell r="B372">
            <v>8813015</v>
          </cell>
          <cell r="C372">
            <v>4508</v>
          </cell>
          <cell r="D372" t="str">
            <v>RB054508</v>
          </cell>
          <cell r="E372" t="str">
            <v>St Margaret's Church of England Voluntary Controlled Primary School Toppesfield</v>
          </cell>
          <cell r="F372" t="str">
            <v>P</v>
          </cell>
          <cell r="G372" t="str">
            <v>Y</v>
          </cell>
          <cell r="H372">
            <v>10041536</v>
          </cell>
          <cell r="I372" t="str">
            <v/>
          </cell>
          <cell r="K372">
            <v>3015</v>
          </cell>
          <cell r="L372">
            <v>115071</v>
          </cell>
          <cell r="O372">
            <v>7</v>
          </cell>
          <cell r="P372">
            <v>0</v>
          </cell>
          <cell r="Q372">
            <v>0</v>
          </cell>
          <cell r="S372">
            <v>15</v>
          </cell>
          <cell r="T372">
            <v>61</v>
          </cell>
          <cell r="V372">
            <v>76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76</v>
          </cell>
          <cell r="AF372">
            <v>240015.6</v>
          </cell>
          <cell r="AG372">
            <v>0</v>
          </cell>
          <cell r="AH372">
            <v>0</v>
          </cell>
          <cell r="AI372">
            <v>0</v>
          </cell>
          <cell r="AJ372">
            <v>240015.6</v>
          </cell>
          <cell r="AK372">
            <v>9.9999999999999947</v>
          </cell>
          <cell r="AL372">
            <v>4699.9999999999973</v>
          </cell>
          <cell r="AM372">
            <v>0</v>
          </cell>
          <cell r="AN372">
            <v>0</v>
          </cell>
          <cell r="AO372">
            <v>4699.9999999999973</v>
          </cell>
          <cell r="AP372">
            <v>10.999999999999988</v>
          </cell>
          <cell r="AQ372">
            <v>6489.9999999999927</v>
          </cell>
          <cell r="AR372">
            <v>0</v>
          </cell>
          <cell r="AS372">
            <v>0</v>
          </cell>
          <cell r="AT372">
            <v>6489.9999999999927</v>
          </cell>
          <cell r="AU372">
            <v>76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11189.999999999989</v>
          </cell>
          <cell r="CA372">
            <v>0</v>
          </cell>
          <cell r="CB372">
            <v>11189.999999999989</v>
          </cell>
          <cell r="CC372">
            <v>14.666666666666666</v>
          </cell>
          <cell r="CD372">
            <v>16573.333333333332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16573.333333333332</v>
          </cell>
          <cell r="CR372">
            <v>0.43999999999999773</v>
          </cell>
          <cell r="CS372">
            <v>406.9999999999979</v>
          </cell>
          <cell r="CT372">
            <v>0</v>
          </cell>
          <cell r="CU372">
            <v>0</v>
          </cell>
          <cell r="CV372">
            <v>406.9999999999979</v>
          </cell>
          <cell r="CW372">
            <v>2.4918032786885216</v>
          </cell>
          <cell r="CX372">
            <v>1407.8688524590148</v>
          </cell>
          <cell r="CY372">
            <v>0</v>
          </cell>
          <cell r="CZ372">
            <v>0</v>
          </cell>
          <cell r="DA372">
            <v>1407.8688524590148</v>
          </cell>
          <cell r="DB372">
            <v>269593.80218579236</v>
          </cell>
          <cell r="DC372">
            <v>0</v>
          </cell>
          <cell r="DD372">
            <v>269593.80218579236</v>
          </cell>
          <cell r="DE372">
            <v>128617</v>
          </cell>
          <cell r="DF372">
            <v>0</v>
          </cell>
          <cell r="DG372">
            <v>128617</v>
          </cell>
          <cell r="DH372">
            <v>10.857142857142858</v>
          </cell>
          <cell r="DI372">
            <v>0.98531375166889179</v>
          </cell>
          <cell r="DJ372">
            <v>2.6520000000000001</v>
          </cell>
          <cell r="DK372">
            <v>0</v>
          </cell>
          <cell r="DL372">
            <v>1</v>
          </cell>
          <cell r="DO372">
            <v>54192.256341789049</v>
          </cell>
          <cell r="DP372">
            <v>0</v>
          </cell>
          <cell r="DQ372">
            <v>54192.256341789049</v>
          </cell>
          <cell r="DR372">
            <v>1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  <cell r="EA372">
            <v>6362.25</v>
          </cell>
          <cell r="EB372">
            <v>6782.44</v>
          </cell>
          <cell r="EC372">
            <v>0</v>
          </cell>
          <cell r="ED372">
            <v>0</v>
          </cell>
          <cell r="EE372">
            <v>6782.44</v>
          </cell>
          <cell r="EF372">
            <v>6782.44</v>
          </cell>
          <cell r="EG372">
            <v>0</v>
          </cell>
          <cell r="EI372">
            <v>0</v>
          </cell>
          <cell r="EJ372">
            <v>0</v>
          </cell>
          <cell r="EK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189591.69634178904</v>
          </cell>
          <cell r="EQ372">
            <v>0</v>
          </cell>
          <cell r="ER372">
            <v>189591.69634178904</v>
          </cell>
          <cell r="ES372">
            <v>459185.4985275814</v>
          </cell>
          <cell r="ET372">
            <v>0</v>
          </cell>
          <cell r="EU372">
            <v>459185.4985275814</v>
          </cell>
          <cell r="EV372">
            <v>452403.05852758139</v>
          </cell>
          <cell r="EW372">
            <v>5952.671822731334</v>
          </cell>
          <cell r="EX372">
            <v>4265</v>
          </cell>
          <cell r="EY372">
            <v>0</v>
          </cell>
          <cell r="EZ372">
            <v>324140</v>
          </cell>
          <cell r="FA372">
            <v>0</v>
          </cell>
          <cell r="FB372">
            <v>459185.4985275814</v>
          </cell>
          <cell r="FC372">
            <v>424706.2028061134</v>
          </cell>
          <cell r="FD372">
            <v>0</v>
          </cell>
          <cell r="FE372">
            <v>459185.4985275814</v>
          </cell>
        </row>
        <row r="373">
          <cell r="A373">
            <v>5229</v>
          </cell>
          <cell r="B373">
            <v>8815229</v>
          </cell>
          <cell r="C373">
            <v>4202</v>
          </cell>
          <cell r="D373" t="str">
            <v>GMPS4202</v>
          </cell>
          <cell r="E373" t="str">
            <v>St Mary's CofE Foundation Primary School</v>
          </cell>
          <cell r="F373" t="str">
            <v>P</v>
          </cell>
          <cell r="G373" t="str">
            <v>Y</v>
          </cell>
          <cell r="H373">
            <v>10023677</v>
          </cell>
          <cell r="I373" t="str">
            <v/>
          </cell>
          <cell r="K373">
            <v>5229</v>
          </cell>
          <cell r="L373">
            <v>115269</v>
          </cell>
          <cell r="O373">
            <v>7</v>
          </cell>
          <cell r="P373">
            <v>0</v>
          </cell>
          <cell r="Q373">
            <v>0</v>
          </cell>
          <cell r="S373">
            <v>23</v>
          </cell>
          <cell r="T373">
            <v>245</v>
          </cell>
          <cell r="V373">
            <v>268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268</v>
          </cell>
          <cell r="AF373">
            <v>846370.79999999993</v>
          </cell>
          <cell r="AG373">
            <v>0</v>
          </cell>
          <cell r="AH373">
            <v>0</v>
          </cell>
          <cell r="AI373">
            <v>0</v>
          </cell>
          <cell r="AJ373">
            <v>846370.79999999993</v>
          </cell>
          <cell r="AK373">
            <v>40.000000000000114</v>
          </cell>
          <cell r="AL373">
            <v>18800.000000000055</v>
          </cell>
          <cell r="AM373">
            <v>0</v>
          </cell>
          <cell r="AN373">
            <v>0</v>
          </cell>
          <cell r="AO373">
            <v>18800.000000000055</v>
          </cell>
          <cell r="AP373">
            <v>44.999999999999986</v>
          </cell>
          <cell r="AQ373">
            <v>26549.999999999993</v>
          </cell>
          <cell r="AR373">
            <v>0</v>
          </cell>
          <cell r="AS373">
            <v>0</v>
          </cell>
          <cell r="AT373">
            <v>26549.999999999993</v>
          </cell>
          <cell r="AU373">
            <v>268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45350.000000000044</v>
          </cell>
          <cell r="CA373">
            <v>0</v>
          </cell>
          <cell r="CB373">
            <v>45350.000000000044</v>
          </cell>
          <cell r="CC373">
            <v>75.739130434782609</v>
          </cell>
          <cell r="CD373">
            <v>85585.217391304352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85585.217391304352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16.408163265306133</v>
          </cell>
          <cell r="CX373">
            <v>9270.6122448979659</v>
          </cell>
          <cell r="CY373">
            <v>0</v>
          </cell>
          <cell r="CZ373">
            <v>0</v>
          </cell>
          <cell r="DA373">
            <v>9270.6122448979659</v>
          </cell>
          <cell r="DB373">
            <v>986576.62963620224</v>
          </cell>
          <cell r="DC373">
            <v>0</v>
          </cell>
          <cell r="DD373">
            <v>986576.62963620224</v>
          </cell>
          <cell r="DE373">
            <v>128617</v>
          </cell>
          <cell r="DF373">
            <v>0</v>
          </cell>
          <cell r="DG373">
            <v>128617</v>
          </cell>
          <cell r="DH373">
            <v>38.285714285714285</v>
          </cell>
          <cell r="DI373">
            <v>0</v>
          </cell>
          <cell r="DJ373">
            <v>1.0580000000000001</v>
          </cell>
          <cell r="DK373">
            <v>0</v>
          </cell>
          <cell r="DL373">
            <v>0</v>
          </cell>
          <cell r="DO373">
            <v>0</v>
          </cell>
          <cell r="DP373">
            <v>0</v>
          </cell>
          <cell r="DQ373">
            <v>0</v>
          </cell>
          <cell r="DR373">
            <v>1</v>
          </cell>
          <cell r="DS373">
            <v>0</v>
          </cell>
          <cell r="DT373">
            <v>0</v>
          </cell>
          <cell r="DU373">
            <v>0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  <cell r="EA373">
            <v>8960</v>
          </cell>
          <cell r="EB373">
            <v>9100</v>
          </cell>
          <cell r="EC373">
            <v>0</v>
          </cell>
          <cell r="ED373">
            <v>0</v>
          </cell>
          <cell r="EE373">
            <v>9100</v>
          </cell>
          <cell r="EF373">
            <v>9100</v>
          </cell>
          <cell r="EG373">
            <v>0</v>
          </cell>
          <cell r="EI373">
            <v>0</v>
          </cell>
          <cell r="EJ373">
            <v>0</v>
          </cell>
          <cell r="EK373">
            <v>0</v>
          </cell>
          <cell r="EM373">
            <v>0</v>
          </cell>
          <cell r="EN373">
            <v>0</v>
          </cell>
          <cell r="EO373">
            <v>0</v>
          </cell>
          <cell r="EP373">
            <v>137717</v>
          </cell>
          <cell r="EQ373">
            <v>0</v>
          </cell>
          <cell r="ER373">
            <v>137717</v>
          </cell>
          <cell r="ES373">
            <v>1124293.6296362022</v>
          </cell>
          <cell r="ET373">
            <v>0</v>
          </cell>
          <cell r="EU373">
            <v>1124293.6296362022</v>
          </cell>
          <cell r="EV373">
            <v>1115193.6296362022</v>
          </cell>
          <cell r="EW373">
            <v>4161.1702598365755</v>
          </cell>
          <cell r="EX373">
            <v>4265</v>
          </cell>
          <cell r="EY373">
            <v>103.8297401634245</v>
          </cell>
          <cell r="EZ373">
            <v>1143020</v>
          </cell>
          <cell r="FA373">
            <v>27826.37036379776</v>
          </cell>
          <cell r="FB373">
            <v>1152120</v>
          </cell>
          <cell r="FC373">
            <v>1144514.5478350515</v>
          </cell>
          <cell r="FD373">
            <v>0</v>
          </cell>
          <cell r="FE373">
            <v>1152120</v>
          </cell>
        </row>
        <row r="374">
          <cell r="A374">
            <v>3450</v>
          </cell>
          <cell r="B374">
            <v>8813450</v>
          </cell>
          <cell r="C374">
            <v>1506</v>
          </cell>
          <cell r="D374" t="str">
            <v>RB051506</v>
          </cell>
          <cell r="E374" t="str">
            <v>St Mary's Church of England Voluntary Aided Primary School, Burnham-on-Crouch</v>
          </cell>
          <cell r="F374" t="str">
            <v>P</v>
          </cell>
          <cell r="G374" t="str">
            <v>Y</v>
          </cell>
          <cell r="H374">
            <v>10026586</v>
          </cell>
          <cell r="I374" t="str">
            <v/>
          </cell>
          <cell r="K374">
            <v>3450</v>
          </cell>
          <cell r="L374">
            <v>115159</v>
          </cell>
          <cell r="O374">
            <v>7</v>
          </cell>
          <cell r="P374">
            <v>0</v>
          </cell>
          <cell r="Q374">
            <v>0</v>
          </cell>
          <cell r="S374">
            <v>31</v>
          </cell>
          <cell r="T374">
            <v>182</v>
          </cell>
          <cell r="V374">
            <v>213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213</v>
          </cell>
          <cell r="AF374">
            <v>672675.29999999993</v>
          </cell>
          <cell r="AG374">
            <v>0</v>
          </cell>
          <cell r="AH374">
            <v>0</v>
          </cell>
          <cell r="AI374">
            <v>0</v>
          </cell>
          <cell r="AJ374">
            <v>672675.29999999993</v>
          </cell>
          <cell r="AK374">
            <v>33.000000000000057</v>
          </cell>
          <cell r="AL374">
            <v>15510.000000000027</v>
          </cell>
          <cell r="AM374">
            <v>0</v>
          </cell>
          <cell r="AN374">
            <v>0</v>
          </cell>
          <cell r="AO374">
            <v>15510.000000000027</v>
          </cell>
          <cell r="AP374">
            <v>39.00000000000005</v>
          </cell>
          <cell r="AQ374">
            <v>23010.000000000029</v>
          </cell>
          <cell r="AR374">
            <v>0</v>
          </cell>
          <cell r="AS374">
            <v>0</v>
          </cell>
          <cell r="AT374">
            <v>23010.000000000029</v>
          </cell>
          <cell r="AU374">
            <v>194.00000000000006</v>
          </cell>
          <cell r="AV374">
            <v>0</v>
          </cell>
          <cell r="AW374">
            <v>5.9999999999999911</v>
          </cell>
          <cell r="AX374">
            <v>1319.999999999998</v>
          </cell>
          <cell r="AY374">
            <v>13.000000000000009</v>
          </cell>
          <cell r="AZ374">
            <v>3510.0000000000023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4830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4830</v>
          </cell>
          <cell r="BZ374">
            <v>43350.000000000058</v>
          </cell>
          <cell r="CA374">
            <v>0</v>
          </cell>
          <cell r="CB374">
            <v>43350.000000000058</v>
          </cell>
          <cell r="CC374">
            <v>49.425414364640879</v>
          </cell>
          <cell r="CD374">
            <v>55850.718232044193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55850.718232044193</v>
          </cell>
          <cell r="CR374">
            <v>2.2199999999999989</v>
          </cell>
          <cell r="CS374">
            <v>2053.4999999999991</v>
          </cell>
          <cell r="CT374">
            <v>0</v>
          </cell>
          <cell r="CU374">
            <v>0</v>
          </cell>
          <cell r="CV374">
            <v>2053.4999999999991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773929.51823204407</v>
          </cell>
          <cell r="DC374">
            <v>0</v>
          </cell>
          <cell r="DD374">
            <v>773929.51823204407</v>
          </cell>
          <cell r="DE374">
            <v>128617</v>
          </cell>
          <cell r="DF374">
            <v>0</v>
          </cell>
          <cell r="DG374">
            <v>128617</v>
          </cell>
          <cell r="DH374">
            <v>30.428571428571427</v>
          </cell>
          <cell r="DI374">
            <v>0</v>
          </cell>
          <cell r="DJ374">
            <v>1.212</v>
          </cell>
          <cell r="DK374">
            <v>0</v>
          </cell>
          <cell r="DL374">
            <v>0</v>
          </cell>
          <cell r="DO374">
            <v>0</v>
          </cell>
          <cell r="DP374">
            <v>0</v>
          </cell>
          <cell r="DQ374">
            <v>0</v>
          </cell>
          <cell r="DR374">
            <v>1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DZ374">
            <v>0</v>
          </cell>
          <cell r="EA374">
            <v>2341.75</v>
          </cell>
          <cell r="EB374">
            <v>2341.75</v>
          </cell>
          <cell r="EC374">
            <v>1216.6500000000001</v>
          </cell>
          <cell r="ED374">
            <v>0</v>
          </cell>
          <cell r="EE374">
            <v>3558.4</v>
          </cell>
          <cell r="EF374">
            <v>3558.4000000000005</v>
          </cell>
          <cell r="EG374">
            <v>0</v>
          </cell>
          <cell r="EI374">
            <v>0</v>
          </cell>
          <cell r="EJ374">
            <v>0</v>
          </cell>
          <cell r="EK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132175.4</v>
          </cell>
          <cell r="EQ374">
            <v>0</v>
          </cell>
          <cell r="ER374">
            <v>132175.4</v>
          </cell>
          <cell r="ES374">
            <v>906104.91823204409</v>
          </cell>
          <cell r="ET374">
            <v>0</v>
          </cell>
          <cell r="EU374">
            <v>906104.91823204409</v>
          </cell>
          <cell r="EV374">
            <v>902546.51823204407</v>
          </cell>
          <cell r="EW374">
            <v>4237.3075973335399</v>
          </cell>
          <cell r="EX374">
            <v>4265</v>
          </cell>
          <cell r="EY374">
            <v>27.692402666460112</v>
          </cell>
          <cell r="EZ374">
            <v>908445</v>
          </cell>
          <cell r="FA374">
            <v>5898.4817679559346</v>
          </cell>
          <cell r="FB374">
            <v>912003.4</v>
          </cell>
          <cell r="FC374">
            <v>895860.44235714281</v>
          </cell>
          <cell r="FD374">
            <v>0</v>
          </cell>
          <cell r="FE374">
            <v>912003.4</v>
          </cell>
        </row>
        <row r="375">
          <cell r="A375">
            <v>3580</v>
          </cell>
          <cell r="B375">
            <v>8813580</v>
          </cell>
          <cell r="C375">
            <v>2870</v>
          </cell>
          <cell r="D375" t="str">
            <v>RB052870</v>
          </cell>
          <cell r="E375" t="str">
            <v>St Mary's Church of England Voluntary Aided Primary School, Hatfield Broad Oak</v>
          </cell>
          <cell r="F375" t="str">
            <v>P</v>
          </cell>
          <cell r="G375" t="str">
            <v>Y</v>
          </cell>
          <cell r="H375">
            <v>10041580</v>
          </cell>
          <cell r="I375" t="str">
            <v/>
          </cell>
          <cell r="K375">
            <v>3580</v>
          </cell>
          <cell r="L375">
            <v>115178</v>
          </cell>
          <cell r="O375">
            <v>7</v>
          </cell>
          <cell r="P375">
            <v>0</v>
          </cell>
          <cell r="Q375">
            <v>0</v>
          </cell>
          <cell r="S375">
            <v>9</v>
          </cell>
          <cell r="T375">
            <v>59</v>
          </cell>
          <cell r="V375">
            <v>68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68</v>
          </cell>
          <cell r="AF375">
            <v>214750.8</v>
          </cell>
          <cell r="AG375">
            <v>0</v>
          </cell>
          <cell r="AH375">
            <v>0</v>
          </cell>
          <cell r="AI375">
            <v>0</v>
          </cell>
          <cell r="AJ375">
            <v>214750.8</v>
          </cell>
          <cell r="AK375">
            <v>5.0000000000000009</v>
          </cell>
          <cell r="AL375">
            <v>2350.0000000000005</v>
          </cell>
          <cell r="AM375">
            <v>0</v>
          </cell>
          <cell r="AN375">
            <v>0</v>
          </cell>
          <cell r="AO375">
            <v>2350.0000000000005</v>
          </cell>
          <cell r="AP375">
            <v>5.0000000000000009</v>
          </cell>
          <cell r="AQ375">
            <v>2950.0000000000005</v>
          </cell>
          <cell r="AR375">
            <v>0</v>
          </cell>
          <cell r="AS375">
            <v>0</v>
          </cell>
          <cell r="AT375">
            <v>2950.0000000000005</v>
          </cell>
          <cell r="AU375">
            <v>68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5300.0000000000009</v>
          </cell>
          <cell r="CA375">
            <v>0</v>
          </cell>
          <cell r="CB375">
            <v>5300.0000000000009</v>
          </cell>
          <cell r="CC375">
            <v>13.600000000000001</v>
          </cell>
          <cell r="CD375">
            <v>15368.000000000002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15368.000000000002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1.1525423728813571</v>
          </cell>
          <cell r="CX375">
            <v>651.18644067796674</v>
          </cell>
          <cell r="CY375">
            <v>0</v>
          </cell>
          <cell r="CZ375">
            <v>0</v>
          </cell>
          <cell r="DA375">
            <v>651.18644067796674</v>
          </cell>
          <cell r="DB375">
            <v>236069.98644067795</v>
          </cell>
          <cell r="DC375">
            <v>0</v>
          </cell>
          <cell r="DD375">
            <v>236069.98644067795</v>
          </cell>
          <cell r="DE375">
            <v>128617</v>
          </cell>
          <cell r="DF375">
            <v>0</v>
          </cell>
          <cell r="DG375">
            <v>128617</v>
          </cell>
          <cell r="DH375">
            <v>9.7142857142857135</v>
          </cell>
          <cell r="DI375">
            <v>1</v>
          </cell>
          <cell r="DJ375">
            <v>2.36</v>
          </cell>
          <cell r="DK375">
            <v>0</v>
          </cell>
          <cell r="DL375">
            <v>1</v>
          </cell>
          <cell r="DO375">
            <v>55000</v>
          </cell>
          <cell r="DP375">
            <v>0</v>
          </cell>
          <cell r="DQ375">
            <v>55000</v>
          </cell>
          <cell r="DR375">
            <v>1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DZ375">
            <v>0</v>
          </cell>
          <cell r="EA375">
            <v>2816</v>
          </cell>
          <cell r="EB375">
            <v>2860</v>
          </cell>
          <cell r="EC375">
            <v>0</v>
          </cell>
          <cell r="ED375">
            <v>0</v>
          </cell>
          <cell r="EE375">
            <v>2860</v>
          </cell>
          <cell r="EF375">
            <v>2860</v>
          </cell>
          <cell r="EG375">
            <v>0</v>
          </cell>
          <cell r="EI375">
            <v>0</v>
          </cell>
          <cell r="EJ375">
            <v>0</v>
          </cell>
          <cell r="EK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186477</v>
          </cell>
          <cell r="EQ375">
            <v>0</v>
          </cell>
          <cell r="ER375">
            <v>186477</v>
          </cell>
          <cell r="ES375">
            <v>422546.98644067795</v>
          </cell>
          <cell r="ET375">
            <v>0</v>
          </cell>
          <cell r="EU375">
            <v>422546.98644067795</v>
          </cell>
          <cell r="EV375">
            <v>419686.98644067795</v>
          </cell>
          <cell r="EW375">
            <v>6171.8674476570286</v>
          </cell>
          <cell r="EX375">
            <v>4265</v>
          </cell>
          <cell r="EY375">
            <v>0</v>
          </cell>
          <cell r="EZ375">
            <v>290020</v>
          </cell>
          <cell r="FA375">
            <v>0</v>
          </cell>
          <cell r="FB375">
            <v>422546.98644067795</v>
          </cell>
          <cell r="FC375">
            <v>401457.49379862484</v>
          </cell>
          <cell r="FD375">
            <v>0</v>
          </cell>
          <cell r="FE375">
            <v>422546.98644067795</v>
          </cell>
        </row>
        <row r="376">
          <cell r="A376">
            <v>3430</v>
          </cell>
          <cell r="B376">
            <v>8813430</v>
          </cell>
          <cell r="C376">
            <v>3884</v>
          </cell>
          <cell r="D376" t="str">
            <v>RB053884</v>
          </cell>
          <cell r="E376" t="str">
            <v>St Mary's Church of England Voluntary Aided Primary School</v>
          </cell>
          <cell r="F376" t="str">
            <v>P</v>
          </cell>
          <cell r="G376" t="str">
            <v>Y</v>
          </cell>
          <cell r="H376">
            <v>10028335</v>
          </cell>
          <cell r="I376" t="str">
            <v/>
          </cell>
          <cell r="K376">
            <v>3430</v>
          </cell>
          <cell r="L376">
            <v>115155</v>
          </cell>
          <cell r="O376">
            <v>7</v>
          </cell>
          <cell r="P376">
            <v>0</v>
          </cell>
          <cell r="Q376">
            <v>0</v>
          </cell>
          <cell r="S376">
            <v>26</v>
          </cell>
          <cell r="T376">
            <v>184</v>
          </cell>
          <cell r="V376">
            <v>210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210</v>
          </cell>
          <cell r="AF376">
            <v>663201</v>
          </cell>
          <cell r="AG376">
            <v>0</v>
          </cell>
          <cell r="AH376">
            <v>0</v>
          </cell>
          <cell r="AI376">
            <v>0</v>
          </cell>
          <cell r="AJ376">
            <v>663201</v>
          </cell>
          <cell r="AK376">
            <v>28.999999999999979</v>
          </cell>
          <cell r="AL376">
            <v>13629.999999999989</v>
          </cell>
          <cell r="AM376">
            <v>0</v>
          </cell>
          <cell r="AN376">
            <v>0</v>
          </cell>
          <cell r="AO376">
            <v>13629.999999999989</v>
          </cell>
          <cell r="AP376">
            <v>38.000000000000014</v>
          </cell>
          <cell r="AQ376">
            <v>22420.000000000007</v>
          </cell>
          <cell r="AR376">
            <v>0</v>
          </cell>
          <cell r="AS376">
            <v>0</v>
          </cell>
          <cell r="AT376">
            <v>22420.000000000007</v>
          </cell>
          <cell r="AU376">
            <v>210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36050</v>
          </cell>
          <cell r="CA376">
            <v>0</v>
          </cell>
          <cell r="CB376">
            <v>36050</v>
          </cell>
          <cell r="CC376">
            <v>57.065217391304344</v>
          </cell>
          <cell r="CD376">
            <v>64483.695652173912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64483.695652173912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11.413043478260866</v>
          </cell>
          <cell r="CX376">
            <v>6448.3695652173892</v>
          </cell>
          <cell r="CY376">
            <v>0</v>
          </cell>
          <cell r="CZ376">
            <v>0</v>
          </cell>
          <cell r="DA376">
            <v>6448.3695652173892</v>
          </cell>
          <cell r="DB376">
            <v>770183.06521739135</v>
          </cell>
          <cell r="DC376">
            <v>0</v>
          </cell>
          <cell r="DD376">
            <v>770183.06521739135</v>
          </cell>
          <cell r="DE376">
            <v>128617</v>
          </cell>
          <cell r="DF376">
            <v>0</v>
          </cell>
          <cell r="DG376">
            <v>128617</v>
          </cell>
          <cell r="DH376">
            <v>30</v>
          </cell>
          <cell r="DI376">
            <v>0</v>
          </cell>
          <cell r="DJ376">
            <v>1.085</v>
          </cell>
          <cell r="DK376">
            <v>0</v>
          </cell>
          <cell r="DL376">
            <v>0</v>
          </cell>
          <cell r="DO376">
            <v>0</v>
          </cell>
          <cell r="DP376">
            <v>0</v>
          </cell>
          <cell r="DQ376">
            <v>0</v>
          </cell>
          <cell r="DR376">
            <v>1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  <cell r="EA376">
            <v>3558.4</v>
          </cell>
          <cell r="EB376">
            <v>3614</v>
          </cell>
          <cell r="EC376">
            <v>0</v>
          </cell>
          <cell r="ED376">
            <v>0</v>
          </cell>
          <cell r="EE376">
            <v>3614</v>
          </cell>
          <cell r="EF376">
            <v>3614</v>
          </cell>
          <cell r="EG376">
            <v>0</v>
          </cell>
          <cell r="EI376">
            <v>0</v>
          </cell>
          <cell r="EJ376">
            <v>0</v>
          </cell>
          <cell r="EK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132231</v>
          </cell>
          <cell r="EQ376">
            <v>0</v>
          </cell>
          <cell r="ER376">
            <v>132231</v>
          </cell>
          <cell r="ES376">
            <v>902414.06521739135</v>
          </cell>
          <cell r="ET376">
            <v>0</v>
          </cell>
          <cell r="EU376">
            <v>902414.06521739135</v>
          </cell>
          <cell r="EV376">
            <v>898800.06521739135</v>
          </cell>
          <cell r="EW376">
            <v>4280.0003105590067</v>
          </cell>
          <cell r="EX376">
            <v>4265</v>
          </cell>
          <cell r="EY376">
            <v>0</v>
          </cell>
          <cell r="EZ376">
            <v>895650</v>
          </cell>
          <cell r="FA376">
            <v>0</v>
          </cell>
          <cell r="FB376">
            <v>902414.06521739135</v>
          </cell>
          <cell r="FC376">
            <v>892269.16813953489</v>
          </cell>
          <cell r="FD376">
            <v>0</v>
          </cell>
          <cell r="FE376">
            <v>902414.06521739135</v>
          </cell>
        </row>
        <row r="377">
          <cell r="A377">
            <v>2186</v>
          </cell>
          <cell r="B377">
            <v>8812186</v>
          </cell>
          <cell r="E377" t="str">
            <v>St Mary's Church of England Primary School</v>
          </cell>
          <cell r="F377" t="str">
            <v>P</v>
          </cell>
          <cell r="G377" t="str">
            <v/>
          </cell>
          <cell r="H377" t="str">
            <v/>
          </cell>
          <cell r="I377" t="str">
            <v>Y</v>
          </cell>
          <cell r="K377">
            <v>2186</v>
          </cell>
          <cell r="L377">
            <v>147878</v>
          </cell>
          <cell r="O377">
            <v>7</v>
          </cell>
          <cell r="P377">
            <v>0</v>
          </cell>
          <cell r="Q377">
            <v>0</v>
          </cell>
          <cell r="S377">
            <v>5</v>
          </cell>
          <cell r="T377">
            <v>41</v>
          </cell>
          <cell r="V377">
            <v>46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46</v>
          </cell>
          <cell r="AF377">
            <v>145272.6</v>
          </cell>
          <cell r="AG377">
            <v>0</v>
          </cell>
          <cell r="AH377">
            <v>0</v>
          </cell>
          <cell r="AI377">
            <v>0</v>
          </cell>
          <cell r="AJ377">
            <v>145272.6</v>
          </cell>
          <cell r="AK377">
            <v>14.999999999999995</v>
          </cell>
          <cell r="AL377">
            <v>7049.9999999999973</v>
          </cell>
          <cell r="AM377">
            <v>0</v>
          </cell>
          <cell r="AN377">
            <v>0</v>
          </cell>
          <cell r="AO377">
            <v>7049.9999999999973</v>
          </cell>
          <cell r="AP377">
            <v>14.999999999999995</v>
          </cell>
          <cell r="AQ377">
            <v>8849.9999999999964</v>
          </cell>
          <cell r="AR377">
            <v>0</v>
          </cell>
          <cell r="AS377">
            <v>0</v>
          </cell>
          <cell r="AT377">
            <v>8849.9999999999964</v>
          </cell>
          <cell r="AU377">
            <v>37.441860465116278</v>
          </cell>
          <cell r="AV377">
            <v>0</v>
          </cell>
          <cell r="AW377">
            <v>8.5581395348837219</v>
          </cell>
          <cell r="AX377">
            <v>1882.7906976744189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1882.7906976744189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1882.7906976744189</v>
          </cell>
          <cell r="BZ377">
            <v>17782.790697674413</v>
          </cell>
          <cell r="CA377">
            <v>0</v>
          </cell>
          <cell r="CB377">
            <v>17782.790697674413</v>
          </cell>
          <cell r="CC377">
            <v>26.037735849056602</v>
          </cell>
          <cell r="CD377">
            <v>29422.641509433961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29422.641509433961</v>
          </cell>
          <cell r="CR377">
            <v>4.2399999999999878</v>
          </cell>
          <cell r="CS377">
            <v>3921.9999999999886</v>
          </cell>
          <cell r="CT377">
            <v>0</v>
          </cell>
          <cell r="CU377">
            <v>0</v>
          </cell>
          <cell r="CV377">
            <v>3921.9999999999886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196400.03220710839</v>
          </cell>
          <cell r="DC377">
            <v>0</v>
          </cell>
          <cell r="DD377">
            <v>196400.03220710839</v>
          </cell>
          <cell r="DE377">
            <v>128617</v>
          </cell>
          <cell r="DF377">
            <v>0</v>
          </cell>
          <cell r="DG377">
            <v>128617</v>
          </cell>
          <cell r="DH377">
            <v>6.5714285714285712</v>
          </cell>
          <cell r="DI377">
            <v>1</v>
          </cell>
          <cell r="DJ377">
            <v>1.5089999999999999</v>
          </cell>
          <cell r="DK377">
            <v>0</v>
          </cell>
          <cell r="DL377">
            <v>0</v>
          </cell>
          <cell r="DO377">
            <v>0</v>
          </cell>
          <cell r="DP377">
            <v>0</v>
          </cell>
          <cell r="DQ377">
            <v>0</v>
          </cell>
          <cell r="DR377">
            <v>1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DZ377">
            <v>0</v>
          </cell>
          <cell r="EA377">
            <v>1726.73</v>
          </cell>
          <cell r="EB377">
            <v>1726.73</v>
          </cell>
          <cell r="EC377">
            <v>0</v>
          </cell>
          <cell r="ED377">
            <v>0</v>
          </cell>
          <cell r="EE377">
            <v>1726.73</v>
          </cell>
          <cell r="EF377">
            <v>1726.73</v>
          </cell>
          <cell r="EG377">
            <v>0</v>
          </cell>
          <cell r="EI377">
            <v>0</v>
          </cell>
          <cell r="EJ377">
            <v>0</v>
          </cell>
          <cell r="EK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130343.73</v>
          </cell>
          <cell r="EQ377">
            <v>0</v>
          </cell>
          <cell r="ER377">
            <v>130343.73</v>
          </cell>
          <cell r="ES377">
            <v>326743.76220710838</v>
          </cell>
          <cell r="ET377">
            <v>0</v>
          </cell>
          <cell r="EU377">
            <v>326743.76220710838</v>
          </cell>
          <cell r="EV377">
            <v>325017.03220710839</v>
          </cell>
          <cell r="EW377">
            <v>7065.587656676269</v>
          </cell>
          <cell r="EX377">
            <v>4265</v>
          </cell>
          <cell r="EY377">
            <v>0</v>
          </cell>
          <cell r="EZ377">
            <v>196190</v>
          </cell>
          <cell r="FA377">
            <v>0</v>
          </cell>
          <cell r="FB377">
            <v>326743.76220710838</v>
          </cell>
          <cell r="FC377">
            <v>323475.59112006502</v>
          </cell>
          <cell r="FD377">
            <v>0</v>
          </cell>
          <cell r="FE377">
            <v>326743.76220710838</v>
          </cell>
        </row>
        <row r="378">
          <cell r="A378">
            <v>3452</v>
          </cell>
          <cell r="B378">
            <v>8813452</v>
          </cell>
          <cell r="E378" t="str">
            <v>Shenfield St. Mary's Church of England Primary School</v>
          </cell>
          <cell r="F378" t="str">
            <v>P</v>
          </cell>
          <cell r="G378" t="str">
            <v/>
          </cell>
          <cell r="H378" t="str">
            <v/>
          </cell>
          <cell r="I378" t="str">
            <v>Y</v>
          </cell>
          <cell r="K378">
            <v>3452</v>
          </cell>
          <cell r="L378">
            <v>139763</v>
          </cell>
          <cell r="O378">
            <v>7</v>
          </cell>
          <cell r="P378">
            <v>0</v>
          </cell>
          <cell r="Q378">
            <v>0</v>
          </cell>
          <cell r="S378">
            <v>60</v>
          </cell>
          <cell r="T378">
            <v>360</v>
          </cell>
          <cell r="V378">
            <v>420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420</v>
          </cell>
          <cell r="AF378">
            <v>1326402</v>
          </cell>
          <cell r="AG378">
            <v>0</v>
          </cell>
          <cell r="AH378">
            <v>0</v>
          </cell>
          <cell r="AI378">
            <v>0</v>
          </cell>
          <cell r="AJ378">
            <v>1326402</v>
          </cell>
          <cell r="AK378">
            <v>4.9999999999999982</v>
          </cell>
          <cell r="AL378">
            <v>2349.9999999999991</v>
          </cell>
          <cell r="AM378">
            <v>0</v>
          </cell>
          <cell r="AN378">
            <v>0</v>
          </cell>
          <cell r="AO378">
            <v>2349.9999999999991</v>
          </cell>
          <cell r="AP378">
            <v>4.9999999999999982</v>
          </cell>
          <cell r="AQ378">
            <v>2949.9999999999991</v>
          </cell>
          <cell r="AR378">
            <v>0</v>
          </cell>
          <cell r="AS378">
            <v>0</v>
          </cell>
          <cell r="AT378">
            <v>2949.9999999999991</v>
          </cell>
          <cell r="AU378">
            <v>409.00000000000011</v>
          </cell>
          <cell r="AV378">
            <v>0</v>
          </cell>
          <cell r="AW378">
            <v>11.000000000000005</v>
          </cell>
          <cell r="AX378">
            <v>2420.0000000000014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2420.0000000000014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2420.0000000000014</v>
          </cell>
          <cell r="BZ378">
            <v>7720</v>
          </cell>
          <cell r="CA378">
            <v>0</v>
          </cell>
          <cell r="CB378">
            <v>7720</v>
          </cell>
          <cell r="CC378">
            <v>62.578796561604591</v>
          </cell>
          <cell r="CD378">
            <v>70714.040114613192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70714.040114613192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10.5</v>
          </cell>
          <cell r="CX378">
            <v>5932.5</v>
          </cell>
          <cell r="CY378">
            <v>0</v>
          </cell>
          <cell r="CZ378">
            <v>0</v>
          </cell>
          <cell r="DA378">
            <v>5932.5</v>
          </cell>
          <cell r="DB378">
            <v>1410768.5401146132</v>
          </cell>
          <cell r="DC378">
            <v>0</v>
          </cell>
          <cell r="DD378">
            <v>1410768.5401146132</v>
          </cell>
          <cell r="DE378">
            <v>128617</v>
          </cell>
          <cell r="DF378">
            <v>0</v>
          </cell>
          <cell r="DG378">
            <v>128617</v>
          </cell>
          <cell r="DH378">
            <v>60</v>
          </cell>
          <cell r="DI378">
            <v>0</v>
          </cell>
          <cell r="DJ378">
            <v>0.93600000000000005</v>
          </cell>
          <cell r="DK378">
            <v>0</v>
          </cell>
          <cell r="DL378">
            <v>0</v>
          </cell>
          <cell r="DO378">
            <v>0</v>
          </cell>
          <cell r="DP378">
            <v>0</v>
          </cell>
          <cell r="DQ378">
            <v>0</v>
          </cell>
          <cell r="DR378">
            <v>1.0156360164</v>
          </cell>
          <cell r="DS378">
            <v>24069.857551154964</v>
          </cell>
          <cell r="DT378">
            <v>0</v>
          </cell>
          <cell r="DU378">
            <v>24069.857551154964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0</v>
          </cell>
          <cell r="EA378">
            <v>5817.4</v>
          </cell>
          <cell r="EB378">
            <v>5817.4</v>
          </cell>
          <cell r="EC378">
            <v>0</v>
          </cell>
          <cell r="ED378">
            <v>0</v>
          </cell>
          <cell r="EE378">
            <v>5817.4</v>
          </cell>
          <cell r="EF378">
            <v>5817.4</v>
          </cell>
          <cell r="EG378">
            <v>0</v>
          </cell>
          <cell r="EI378">
            <v>0</v>
          </cell>
          <cell r="EJ378">
            <v>0</v>
          </cell>
          <cell r="EK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158504.25755115497</v>
          </cell>
          <cell r="EQ378">
            <v>0</v>
          </cell>
          <cell r="ER378">
            <v>158504.25755115497</v>
          </cell>
          <cell r="ES378">
            <v>1569272.7976657683</v>
          </cell>
          <cell r="ET378">
            <v>0</v>
          </cell>
          <cell r="EU378">
            <v>1569272.7976657683</v>
          </cell>
          <cell r="EV378">
            <v>1563455.3976657682</v>
          </cell>
          <cell r="EW378">
            <v>3722.5128515851625</v>
          </cell>
          <cell r="EX378">
            <v>4265</v>
          </cell>
          <cell r="EY378">
            <v>542.48714841483752</v>
          </cell>
          <cell r="EZ378">
            <v>1791300</v>
          </cell>
          <cell r="FA378">
            <v>227844.60233423184</v>
          </cell>
          <cell r="FB378">
            <v>1797117.4000000001</v>
          </cell>
          <cell r="FC378">
            <v>1770164.4430047311</v>
          </cell>
          <cell r="FD378">
            <v>0</v>
          </cell>
          <cell r="FE378">
            <v>1797117.4000000001</v>
          </cell>
        </row>
        <row r="379">
          <cell r="A379">
            <v>3810</v>
          </cell>
          <cell r="B379">
            <v>8813810</v>
          </cell>
          <cell r="C379">
            <v>2372</v>
          </cell>
          <cell r="D379" t="str">
            <v>RB052372</v>
          </cell>
          <cell r="E379" t="str">
            <v>St Michael's Church of England Voluntary Aided Junior School</v>
          </cell>
          <cell r="F379" t="str">
            <v>P</v>
          </cell>
          <cell r="G379" t="str">
            <v>Y</v>
          </cell>
          <cell r="H379">
            <v>10023755</v>
          </cell>
          <cell r="I379" t="str">
            <v/>
          </cell>
          <cell r="K379">
            <v>3810</v>
          </cell>
          <cell r="L379">
            <v>115197</v>
          </cell>
          <cell r="O379">
            <v>4</v>
          </cell>
          <cell r="P379">
            <v>0</v>
          </cell>
          <cell r="Q379">
            <v>0</v>
          </cell>
          <cell r="S379">
            <v>0</v>
          </cell>
          <cell r="T379">
            <v>227</v>
          </cell>
          <cell r="V379">
            <v>227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227</v>
          </cell>
          <cell r="AF379">
            <v>716888.7</v>
          </cell>
          <cell r="AG379">
            <v>0</v>
          </cell>
          <cell r="AH379">
            <v>0</v>
          </cell>
          <cell r="AI379">
            <v>0</v>
          </cell>
          <cell r="AJ379">
            <v>716888.7</v>
          </cell>
          <cell r="AK379">
            <v>44.999999999999986</v>
          </cell>
          <cell r="AL379">
            <v>21149.999999999993</v>
          </cell>
          <cell r="AM379">
            <v>0</v>
          </cell>
          <cell r="AN379">
            <v>0</v>
          </cell>
          <cell r="AO379">
            <v>21149.999999999993</v>
          </cell>
          <cell r="AP379">
            <v>54.999999999999908</v>
          </cell>
          <cell r="AQ379">
            <v>32449.999999999945</v>
          </cell>
          <cell r="AR379">
            <v>0</v>
          </cell>
          <cell r="AS379">
            <v>0</v>
          </cell>
          <cell r="AT379">
            <v>32449.999999999945</v>
          </cell>
          <cell r="AU379">
            <v>121.00000000000011</v>
          </cell>
          <cell r="AV379">
            <v>0</v>
          </cell>
          <cell r="AW379">
            <v>50.000000000000064</v>
          </cell>
          <cell r="AX379">
            <v>11000.000000000015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56.000000000000057</v>
          </cell>
          <cell r="BD379">
            <v>25760.000000000025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36760.000000000044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36760.000000000044</v>
          </cell>
          <cell r="BZ379">
            <v>90359.999999999985</v>
          </cell>
          <cell r="CA379">
            <v>0</v>
          </cell>
          <cell r="CB379">
            <v>90359.999999999985</v>
          </cell>
          <cell r="CC379">
            <v>42.137724550898199</v>
          </cell>
          <cell r="CD379">
            <v>47615.628742514964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47615.628742514964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6.0265486725663759</v>
          </cell>
          <cell r="CX379">
            <v>3405.0000000000023</v>
          </cell>
          <cell r="CY379">
            <v>0</v>
          </cell>
          <cell r="CZ379">
            <v>0</v>
          </cell>
          <cell r="DA379">
            <v>3405.0000000000023</v>
          </cell>
          <cell r="DB379">
            <v>858269.32874251495</v>
          </cell>
          <cell r="DC379">
            <v>0</v>
          </cell>
          <cell r="DD379">
            <v>858269.32874251495</v>
          </cell>
          <cell r="DE379">
            <v>128617</v>
          </cell>
          <cell r="DF379">
            <v>0</v>
          </cell>
          <cell r="DG379">
            <v>128617</v>
          </cell>
          <cell r="DH379">
            <v>56.75</v>
          </cell>
          <cell r="DI379">
            <v>0</v>
          </cell>
          <cell r="DJ379">
            <v>1.357</v>
          </cell>
          <cell r="DK379">
            <v>0</v>
          </cell>
          <cell r="DL379">
            <v>0</v>
          </cell>
          <cell r="DO379">
            <v>0</v>
          </cell>
          <cell r="DP379">
            <v>0</v>
          </cell>
          <cell r="DQ379">
            <v>0</v>
          </cell>
          <cell r="DR379">
            <v>1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DZ379">
            <v>0</v>
          </cell>
          <cell r="EA379">
            <v>3788.8</v>
          </cell>
          <cell r="EB379">
            <v>3848</v>
          </cell>
          <cell r="EC379">
            <v>0</v>
          </cell>
          <cell r="ED379">
            <v>0</v>
          </cell>
          <cell r="EE379">
            <v>3848</v>
          </cell>
          <cell r="EF379">
            <v>3848</v>
          </cell>
          <cell r="EG379">
            <v>0</v>
          </cell>
          <cell r="EI379">
            <v>0</v>
          </cell>
          <cell r="EJ379">
            <v>0</v>
          </cell>
          <cell r="EK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132465</v>
          </cell>
          <cell r="EQ379">
            <v>0</v>
          </cell>
          <cell r="ER379">
            <v>132465</v>
          </cell>
          <cell r="ES379">
            <v>990734.32874251495</v>
          </cell>
          <cell r="ET379">
            <v>0</v>
          </cell>
          <cell r="EU379">
            <v>990734.32874251495</v>
          </cell>
          <cell r="EV379">
            <v>986886.32874251495</v>
          </cell>
          <cell r="EW379">
            <v>4347.5168667071139</v>
          </cell>
          <cell r="EX379">
            <v>4265</v>
          </cell>
          <cell r="EY379">
            <v>0</v>
          </cell>
          <cell r="EZ379">
            <v>968155</v>
          </cell>
          <cell r="FA379">
            <v>0</v>
          </cell>
          <cell r="FB379">
            <v>990734.32874251495</v>
          </cell>
          <cell r="FC379">
            <v>962641.99832212238</v>
          </cell>
          <cell r="FD379">
            <v>0</v>
          </cell>
          <cell r="FE379">
            <v>990734.32874251495</v>
          </cell>
        </row>
        <row r="380">
          <cell r="A380">
            <v>3440</v>
          </cell>
          <cell r="B380">
            <v>8813440</v>
          </cell>
          <cell r="C380">
            <v>1382</v>
          </cell>
          <cell r="D380" t="str">
            <v>RB051382</v>
          </cell>
          <cell r="E380" t="str">
            <v>St Michael's Church of England Voluntary Aided Primary School</v>
          </cell>
          <cell r="F380" t="str">
            <v>P</v>
          </cell>
          <cell r="G380" t="str">
            <v>Y</v>
          </cell>
          <cell r="H380">
            <v>10041519</v>
          </cell>
          <cell r="I380" t="str">
            <v/>
          </cell>
          <cell r="K380">
            <v>3440</v>
          </cell>
          <cell r="L380">
            <v>115157</v>
          </cell>
          <cell r="O380">
            <v>7</v>
          </cell>
          <cell r="P380">
            <v>0</v>
          </cell>
          <cell r="Q380">
            <v>0</v>
          </cell>
          <cell r="S380">
            <v>60</v>
          </cell>
          <cell r="T380">
            <v>350</v>
          </cell>
          <cell r="V380">
            <v>410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410</v>
          </cell>
          <cell r="AF380">
            <v>1294821</v>
          </cell>
          <cell r="AG380">
            <v>0</v>
          </cell>
          <cell r="AH380">
            <v>0</v>
          </cell>
          <cell r="AI380">
            <v>0</v>
          </cell>
          <cell r="AJ380">
            <v>1294821</v>
          </cell>
          <cell r="AK380">
            <v>41</v>
          </cell>
          <cell r="AL380">
            <v>19270</v>
          </cell>
          <cell r="AM380">
            <v>0</v>
          </cell>
          <cell r="AN380">
            <v>0</v>
          </cell>
          <cell r="AO380">
            <v>19270</v>
          </cell>
          <cell r="AP380">
            <v>43.000000000000078</v>
          </cell>
          <cell r="AQ380">
            <v>25370.000000000047</v>
          </cell>
          <cell r="AR380">
            <v>0</v>
          </cell>
          <cell r="AS380">
            <v>0</v>
          </cell>
          <cell r="AT380">
            <v>25370.000000000047</v>
          </cell>
          <cell r="AU380">
            <v>361.6461916461916</v>
          </cell>
          <cell r="AV380">
            <v>0</v>
          </cell>
          <cell r="AW380">
            <v>10.073710073710085</v>
          </cell>
          <cell r="AX380">
            <v>2216.216216216219</v>
          </cell>
          <cell r="AY380">
            <v>10.073710073710085</v>
          </cell>
          <cell r="AZ380">
            <v>2719.901719901723</v>
          </cell>
          <cell r="BA380">
            <v>28.206388206388205</v>
          </cell>
          <cell r="BB380">
            <v>11846.683046683045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16782.800982800989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16782.800982800989</v>
          </cell>
          <cell r="BZ380">
            <v>61422.800982801033</v>
          </cell>
          <cell r="CA380">
            <v>0</v>
          </cell>
          <cell r="CB380">
            <v>61422.800982801033</v>
          </cell>
          <cell r="CC380">
            <v>92.040816326530617</v>
          </cell>
          <cell r="CD380">
            <v>104006.1224489796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104006.1224489796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16.399999999999999</v>
          </cell>
          <cell r="CX380">
            <v>9266</v>
          </cell>
          <cell r="CY380">
            <v>0</v>
          </cell>
          <cell r="CZ380">
            <v>0</v>
          </cell>
          <cell r="DA380">
            <v>9266</v>
          </cell>
          <cell r="DB380">
            <v>1469515.9234317807</v>
          </cell>
          <cell r="DC380">
            <v>0</v>
          </cell>
          <cell r="DD380">
            <v>1469515.9234317807</v>
          </cell>
          <cell r="DE380">
            <v>128617</v>
          </cell>
          <cell r="DF380">
            <v>0</v>
          </cell>
          <cell r="DG380">
            <v>128617</v>
          </cell>
          <cell r="DH380">
            <v>58.571428571428569</v>
          </cell>
          <cell r="DI380">
            <v>0</v>
          </cell>
          <cell r="DJ380">
            <v>1.038</v>
          </cell>
          <cell r="DK380">
            <v>0</v>
          </cell>
          <cell r="DL380">
            <v>0</v>
          </cell>
          <cell r="DO380">
            <v>0</v>
          </cell>
          <cell r="DP380">
            <v>0</v>
          </cell>
          <cell r="DQ380">
            <v>0</v>
          </cell>
          <cell r="DR380">
            <v>1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0</v>
          </cell>
          <cell r="DX380">
            <v>0</v>
          </cell>
          <cell r="DY380">
            <v>0</v>
          </cell>
          <cell r="DZ380">
            <v>0</v>
          </cell>
          <cell r="EA380">
            <v>6297.6</v>
          </cell>
          <cell r="EB380">
            <v>6346.1</v>
          </cell>
          <cell r="EC380">
            <v>0</v>
          </cell>
          <cell r="ED380">
            <v>0</v>
          </cell>
          <cell r="EE380">
            <v>6346.1</v>
          </cell>
          <cell r="EF380">
            <v>6346.1</v>
          </cell>
          <cell r="EG380">
            <v>0</v>
          </cell>
          <cell r="EI380">
            <v>0</v>
          </cell>
          <cell r="EJ380">
            <v>0</v>
          </cell>
          <cell r="EK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134963.1</v>
          </cell>
          <cell r="EQ380">
            <v>0</v>
          </cell>
          <cell r="ER380">
            <v>134963.1</v>
          </cell>
          <cell r="ES380">
            <v>1604479.0234317807</v>
          </cell>
          <cell r="ET380">
            <v>0</v>
          </cell>
          <cell r="EU380">
            <v>1604479.0234317807</v>
          </cell>
          <cell r="EV380">
            <v>1598132.9234317807</v>
          </cell>
          <cell r="EW380">
            <v>3897.8851791019042</v>
          </cell>
          <cell r="EX380">
            <v>4265</v>
          </cell>
          <cell r="EY380">
            <v>367.11482089809579</v>
          </cell>
          <cell r="EZ380">
            <v>1748650</v>
          </cell>
          <cell r="FA380">
            <v>150517.07656821935</v>
          </cell>
          <cell r="FB380">
            <v>1754996.1</v>
          </cell>
          <cell r="FC380">
            <v>1730241.8485611512</v>
          </cell>
          <cell r="FD380">
            <v>0</v>
          </cell>
          <cell r="FE380">
            <v>1754996.1</v>
          </cell>
        </row>
        <row r="381">
          <cell r="A381">
            <v>2297</v>
          </cell>
          <cell r="B381">
            <v>8812297</v>
          </cell>
          <cell r="C381">
            <v>1880</v>
          </cell>
          <cell r="D381" t="str">
            <v>RB051880</v>
          </cell>
          <cell r="E381" t="str">
            <v>St Michael's Primary School and Nursery, Colchester</v>
          </cell>
          <cell r="F381" t="str">
            <v>P</v>
          </cell>
          <cell r="G381" t="str">
            <v>Y</v>
          </cell>
          <cell r="H381">
            <v>10028320</v>
          </cell>
          <cell r="I381" t="str">
            <v/>
          </cell>
          <cell r="K381">
            <v>2297</v>
          </cell>
          <cell r="L381">
            <v>114817</v>
          </cell>
          <cell r="M381">
            <v>25</v>
          </cell>
          <cell r="O381">
            <v>7</v>
          </cell>
          <cell r="P381">
            <v>0</v>
          </cell>
          <cell r="Q381">
            <v>0</v>
          </cell>
          <cell r="S381">
            <v>45.583333333333336</v>
          </cell>
          <cell r="T381">
            <v>231</v>
          </cell>
          <cell r="V381">
            <v>276.58333333333331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276.58333333333331</v>
          </cell>
          <cell r="AF381">
            <v>873477.82499999995</v>
          </cell>
          <cell r="AG381">
            <v>0</v>
          </cell>
          <cell r="AH381">
            <v>0</v>
          </cell>
          <cell r="AI381">
            <v>0</v>
          </cell>
          <cell r="AJ381">
            <v>873477.82499999995</v>
          </cell>
          <cell r="AK381">
            <v>52.783078880407245</v>
          </cell>
          <cell r="AL381">
            <v>24808.047073791404</v>
          </cell>
          <cell r="AM381">
            <v>0</v>
          </cell>
          <cell r="AN381">
            <v>0</v>
          </cell>
          <cell r="AO381">
            <v>24808.047073791404</v>
          </cell>
          <cell r="AP381">
            <v>61.228371501272342</v>
          </cell>
          <cell r="AQ381">
            <v>36124.739185750681</v>
          </cell>
          <cell r="AR381">
            <v>0</v>
          </cell>
          <cell r="AS381">
            <v>0</v>
          </cell>
          <cell r="AT381">
            <v>36124.739185750681</v>
          </cell>
          <cell r="AU381">
            <v>177.26962676962677</v>
          </cell>
          <cell r="AV381">
            <v>0</v>
          </cell>
          <cell r="AW381">
            <v>18.154118404118393</v>
          </cell>
          <cell r="AX381">
            <v>3993.9060489060462</v>
          </cell>
          <cell r="AY381">
            <v>40.579794079794155</v>
          </cell>
          <cell r="AZ381">
            <v>10956.544401544423</v>
          </cell>
          <cell r="BA381">
            <v>37.376126126126088</v>
          </cell>
          <cell r="BB381">
            <v>15697.972972972957</v>
          </cell>
          <cell r="BC381">
            <v>2.1357786357786348</v>
          </cell>
          <cell r="BD381">
            <v>982.45817245817204</v>
          </cell>
          <cell r="BE381">
            <v>1.0678893178893174</v>
          </cell>
          <cell r="BF381">
            <v>523.26576576576554</v>
          </cell>
          <cell r="BG381">
            <v>0</v>
          </cell>
          <cell r="BH381">
            <v>0</v>
          </cell>
          <cell r="BI381">
            <v>32154.147361647363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32154.147361647363</v>
          </cell>
          <cell r="BZ381">
            <v>93086.933621189455</v>
          </cell>
          <cell r="CA381">
            <v>0</v>
          </cell>
          <cell r="CB381">
            <v>93086.933621189455</v>
          </cell>
          <cell r="CC381">
            <v>95.64096573208721</v>
          </cell>
          <cell r="CD381">
            <v>108074.29127725854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108074.29127725854</v>
          </cell>
          <cell r="CR381">
            <v>17.18617048346065</v>
          </cell>
          <cell r="CS381">
            <v>15897.207697201102</v>
          </cell>
          <cell r="CT381">
            <v>0</v>
          </cell>
          <cell r="CU381">
            <v>0</v>
          </cell>
          <cell r="CV381">
            <v>15897.207697201102</v>
          </cell>
          <cell r="CW381">
            <v>14.621145374449332</v>
          </cell>
          <cell r="CX381">
            <v>8260.9471365638728</v>
          </cell>
          <cell r="CY381">
            <v>0</v>
          </cell>
          <cell r="CZ381">
            <v>0</v>
          </cell>
          <cell r="DA381">
            <v>8260.9471365638728</v>
          </cell>
          <cell r="DB381">
            <v>1098797.2047322129</v>
          </cell>
          <cell r="DC381">
            <v>0</v>
          </cell>
          <cell r="DD381">
            <v>1098797.2047322129</v>
          </cell>
          <cell r="DE381">
            <v>128617</v>
          </cell>
          <cell r="DF381">
            <v>0</v>
          </cell>
          <cell r="DG381">
            <v>128617</v>
          </cell>
          <cell r="DH381">
            <v>39.511904761904759</v>
          </cell>
          <cell r="DI381">
            <v>0</v>
          </cell>
          <cell r="DJ381">
            <v>0.84499999999999997</v>
          </cell>
          <cell r="DK381">
            <v>0</v>
          </cell>
          <cell r="DL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1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0</v>
          </cell>
          <cell r="EA381">
            <v>30247.599999999999</v>
          </cell>
          <cell r="EB381">
            <v>60264.86</v>
          </cell>
          <cell r="EC381">
            <v>1496.4000000000015</v>
          </cell>
          <cell r="ED381">
            <v>0</v>
          </cell>
          <cell r="EE381">
            <v>61761.26</v>
          </cell>
          <cell r="EF381">
            <v>61761.26</v>
          </cell>
          <cell r="EG381">
            <v>0</v>
          </cell>
          <cell r="EI381">
            <v>0</v>
          </cell>
          <cell r="EJ381">
            <v>0</v>
          </cell>
          <cell r="EK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190378.26</v>
          </cell>
          <cell r="EQ381">
            <v>0</v>
          </cell>
          <cell r="ER381">
            <v>190378.26</v>
          </cell>
          <cell r="ES381">
            <v>1289175.4647322129</v>
          </cell>
          <cell r="ET381">
            <v>0</v>
          </cell>
          <cell r="EU381">
            <v>1289175.4647322129</v>
          </cell>
          <cell r="EV381">
            <v>1227414.2047322129</v>
          </cell>
          <cell r="EW381">
            <v>4437.773563358408</v>
          </cell>
          <cell r="EX381">
            <v>4265</v>
          </cell>
          <cell r="EY381">
            <v>0</v>
          </cell>
          <cell r="EZ381">
            <v>1179627.9166666665</v>
          </cell>
          <cell r="FA381">
            <v>0</v>
          </cell>
          <cell r="FB381">
            <v>1289175.4647322129</v>
          </cell>
          <cell r="FC381">
            <v>1226391.3268759446</v>
          </cell>
          <cell r="FD381">
            <v>0</v>
          </cell>
          <cell r="FE381">
            <v>1289175.4647322129</v>
          </cell>
        </row>
        <row r="382">
          <cell r="A382">
            <v>3102</v>
          </cell>
          <cell r="B382">
            <v>8813102</v>
          </cell>
          <cell r="C382">
            <v>3688</v>
          </cell>
          <cell r="D382" t="str">
            <v>RB053688</v>
          </cell>
          <cell r="E382" t="str">
            <v>St Nicholas' Church of England Voluntary Controlled Primary School, Rawreth</v>
          </cell>
          <cell r="F382" t="str">
            <v>P</v>
          </cell>
          <cell r="G382" t="str">
            <v>Y</v>
          </cell>
          <cell r="H382">
            <v>10041513</v>
          </cell>
          <cell r="I382" t="str">
            <v/>
          </cell>
          <cell r="K382">
            <v>3102</v>
          </cell>
          <cell r="L382">
            <v>115090</v>
          </cell>
          <cell r="O382">
            <v>7</v>
          </cell>
          <cell r="P382">
            <v>0</v>
          </cell>
          <cell r="Q382">
            <v>0</v>
          </cell>
          <cell r="S382">
            <v>20</v>
          </cell>
          <cell r="T382">
            <v>123</v>
          </cell>
          <cell r="V382">
            <v>143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143</v>
          </cell>
          <cell r="AF382">
            <v>451608.3</v>
          </cell>
          <cell r="AG382">
            <v>0</v>
          </cell>
          <cell r="AH382">
            <v>0</v>
          </cell>
          <cell r="AI382">
            <v>0</v>
          </cell>
          <cell r="AJ382">
            <v>451608.3</v>
          </cell>
          <cell r="AK382">
            <v>4.0000000000000036</v>
          </cell>
          <cell r="AL382">
            <v>1880.0000000000016</v>
          </cell>
          <cell r="AM382">
            <v>0</v>
          </cell>
          <cell r="AN382">
            <v>0</v>
          </cell>
          <cell r="AO382">
            <v>1880.0000000000016</v>
          </cell>
          <cell r="AP382">
            <v>6.0000000000000062</v>
          </cell>
          <cell r="AQ382">
            <v>3540.0000000000036</v>
          </cell>
          <cell r="AR382">
            <v>0</v>
          </cell>
          <cell r="AS382">
            <v>0</v>
          </cell>
          <cell r="AT382">
            <v>3540.0000000000036</v>
          </cell>
          <cell r="AU382">
            <v>143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5420.0000000000055</v>
          </cell>
          <cell r="CA382">
            <v>0</v>
          </cell>
          <cell r="CB382">
            <v>5420.0000000000055</v>
          </cell>
          <cell r="CC382">
            <v>19.22689075630252</v>
          </cell>
          <cell r="CD382">
            <v>21726.386554621848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21726.386554621848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478754.68655462185</v>
          </cell>
          <cell r="DC382">
            <v>0</v>
          </cell>
          <cell r="DD382">
            <v>478754.68655462185</v>
          </cell>
          <cell r="DE382">
            <v>128617</v>
          </cell>
          <cell r="DF382">
            <v>0</v>
          </cell>
          <cell r="DG382">
            <v>128617</v>
          </cell>
          <cell r="DH382">
            <v>20.428571428571427</v>
          </cell>
          <cell r="DI382">
            <v>9.0787716955941233E-2</v>
          </cell>
          <cell r="DJ382">
            <v>1.1599999999999999</v>
          </cell>
          <cell r="DK382">
            <v>0</v>
          </cell>
          <cell r="DL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1</v>
          </cell>
          <cell r="DS382">
            <v>0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  <cell r="EA382">
            <v>23577.75</v>
          </cell>
          <cell r="EB382">
            <v>23955.75</v>
          </cell>
          <cell r="EC382">
            <v>0</v>
          </cell>
          <cell r="ED382">
            <v>0</v>
          </cell>
          <cell r="EE382">
            <v>23955.75</v>
          </cell>
          <cell r="EF382">
            <v>23955.75</v>
          </cell>
          <cell r="EG382">
            <v>0</v>
          </cell>
          <cell r="EI382">
            <v>0</v>
          </cell>
          <cell r="EJ382">
            <v>0</v>
          </cell>
          <cell r="EK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152572.75</v>
          </cell>
          <cell r="EQ382">
            <v>0</v>
          </cell>
          <cell r="ER382">
            <v>152572.75</v>
          </cell>
          <cell r="ES382">
            <v>631327.43655462191</v>
          </cell>
          <cell r="ET382">
            <v>0</v>
          </cell>
          <cell r="EU382">
            <v>631327.43655462191</v>
          </cell>
          <cell r="EV382">
            <v>607371.68655462191</v>
          </cell>
          <cell r="EW382">
            <v>4247.3544514309224</v>
          </cell>
          <cell r="EX382">
            <v>4265</v>
          </cell>
          <cell r="EY382">
            <v>17.645548569077619</v>
          </cell>
          <cell r="EZ382">
            <v>609895</v>
          </cell>
          <cell r="FA382">
            <v>2523.3134453780949</v>
          </cell>
          <cell r="FB382">
            <v>633850.75</v>
          </cell>
          <cell r="FC382">
            <v>656137.80050188256</v>
          </cell>
          <cell r="FD382">
            <v>22287.050501882564</v>
          </cell>
          <cell r="FE382">
            <v>656137.80050188256</v>
          </cell>
        </row>
        <row r="383">
          <cell r="A383">
            <v>3232</v>
          </cell>
          <cell r="B383">
            <v>8813232</v>
          </cell>
          <cell r="E383" t="str">
            <v>St Nicholas Church of England Primary School, Tillingham</v>
          </cell>
          <cell r="F383" t="str">
            <v>P</v>
          </cell>
          <cell r="G383" t="str">
            <v/>
          </cell>
          <cell r="H383" t="str">
            <v/>
          </cell>
          <cell r="I383" t="str">
            <v>Y</v>
          </cell>
          <cell r="K383">
            <v>3232</v>
          </cell>
          <cell r="L383">
            <v>147413</v>
          </cell>
          <cell r="O383">
            <v>7</v>
          </cell>
          <cell r="P383">
            <v>0</v>
          </cell>
          <cell r="Q383">
            <v>0</v>
          </cell>
          <cell r="S383">
            <v>22</v>
          </cell>
          <cell r="T383">
            <v>115</v>
          </cell>
          <cell r="V383">
            <v>137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137</v>
          </cell>
          <cell r="AF383">
            <v>432659.7</v>
          </cell>
          <cell r="AG383">
            <v>0</v>
          </cell>
          <cell r="AH383">
            <v>0</v>
          </cell>
          <cell r="AI383">
            <v>0</v>
          </cell>
          <cell r="AJ383">
            <v>432659.7</v>
          </cell>
          <cell r="AK383">
            <v>18.999999999999957</v>
          </cell>
          <cell r="AL383">
            <v>8929.99999999998</v>
          </cell>
          <cell r="AM383">
            <v>0</v>
          </cell>
          <cell r="AN383">
            <v>0</v>
          </cell>
          <cell r="AO383">
            <v>8929.99999999998</v>
          </cell>
          <cell r="AP383">
            <v>21.000000000000039</v>
          </cell>
          <cell r="AQ383">
            <v>12390.000000000024</v>
          </cell>
          <cell r="AR383">
            <v>0</v>
          </cell>
          <cell r="AS383">
            <v>0</v>
          </cell>
          <cell r="AT383">
            <v>12390.000000000024</v>
          </cell>
          <cell r="AU383">
            <v>132.00000000000006</v>
          </cell>
          <cell r="AV383">
            <v>0</v>
          </cell>
          <cell r="AW383">
            <v>5</v>
          </cell>
          <cell r="AX383">
            <v>1100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1100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1100</v>
          </cell>
          <cell r="BZ383">
            <v>22420.000000000004</v>
          </cell>
          <cell r="CA383">
            <v>0</v>
          </cell>
          <cell r="CB383">
            <v>22420.000000000004</v>
          </cell>
          <cell r="CC383">
            <v>38.055555555555557</v>
          </cell>
          <cell r="CD383">
            <v>43002.777777777781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43002.777777777781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1.1913043478260865</v>
          </cell>
          <cell r="CX383">
            <v>673.0869565217389</v>
          </cell>
          <cell r="CY383">
            <v>0</v>
          </cell>
          <cell r="CZ383">
            <v>0</v>
          </cell>
          <cell r="DA383">
            <v>673.0869565217389</v>
          </cell>
          <cell r="DB383">
            <v>498755.56473429955</v>
          </cell>
          <cell r="DC383">
            <v>0</v>
          </cell>
          <cell r="DD383">
            <v>498755.56473429955</v>
          </cell>
          <cell r="DE383">
            <v>128617</v>
          </cell>
          <cell r="DF383">
            <v>0</v>
          </cell>
          <cell r="DG383">
            <v>128617</v>
          </cell>
          <cell r="DH383">
            <v>19.571428571428573</v>
          </cell>
          <cell r="DI383">
            <v>0.17089452603471267</v>
          </cell>
          <cell r="DJ383">
            <v>3.6139999999999999</v>
          </cell>
          <cell r="DK383">
            <v>0</v>
          </cell>
          <cell r="DL383">
            <v>1</v>
          </cell>
          <cell r="DO383">
            <v>9399.1989319091972</v>
          </cell>
          <cell r="DP383">
            <v>0</v>
          </cell>
          <cell r="DQ383">
            <v>9399.1989319091972</v>
          </cell>
          <cell r="DR383">
            <v>1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0</v>
          </cell>
          <cell r="EA383">
            <v>2405.9</v>
          </cell>
          <cell r="EB383">
            <v>2405.9</v>
          </cell>
          <cell r="EC383">
            <v>0</v>
          </cell>
          <cell r="ED383">
            <v>0</v>
          </cell>
          <cell r="EE383">
            <v>2405.9</v>
          </cell>
          <cell r="EF383">
            <v>2405.9</v>
          </cell>
          <cell r="EG383">
            <v>0</v>
          </cell>
          <cell r="EI383">
            <v>0</v>
          </cell>
          <cell r="EJ383">
            <v>0</v>
          </cell>
          <cell r="EK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140422.09893190919</v>
          </cell>
          <cell r="EQ383">
            <v>0</v>
          </cell>
          <cell r="ER383">
            <v>140422.09893190919</v>
          </cell>
          <cell r="ES383">
            <v>639177.66366620874</v>
          </cell>
          <cell r="ET383">
            <v>0</v>
          </cell>
          <cell r="EU383">
            <v>639177.66366620874</v>
          </cell>
          <cell r="EV383">
            <v>636771.76366620872</v>
          </cell>
          <cell r="EW383">
            <v>4647.9690778555378</v>
          </cell>
          <cell r="EX383">
            <v>4265</v>
          </cell>
          <cell r="EY383">
            <v>0</v>
          </cell>
          <cell r="EZ383">
            <v>584305</v>
          </cell>
          <cell r="FA383">
            <v>0</v>
          </cell>
          <cell r="FB383">
            <v>639177.66366620874</v>
          </cell>
          <cell r="FC383">
            <v>631432.33027310716</v>
          </cell>
          <cell r="FD383">
            <v>0</v>
          </cell>
          <cell r="FE383">
            <v>639177.66366620874</v>
          </cell>
        </row>
        <row r="384">
          <cell r="A384">
            <v>2137</v>
          </cell>
          <cell r="B384">
            <v>8812137</v>
          </cell>
          <cell r="E384" t="str">
            <v>St Osyth Church of England Primary School</v>
          </cell>
          <cell r="F384" t="str">
            <v>P</v>
          </cell>
          <cell r="G384" t="str">
            <v/>
          </cell>
          <cell r="H384" t="str">
            <v/>
          </cell>
          <cell r="I384" t="str">
            <v>Y</v>
          </cell>
          <cell r="K384">
            <v>2137</v>
          </cell>
          <cell r="L384">
            <v>142775</v>
          </cell>
          <cell r="O384">
            <v>7</v>
          </cell>
          <cell r="P384">
            <v>0</v>
          </cell>
          <cell r="Q384">
            <v>0</v>
          </cell>
          <cell r="S384">
            <v>40</v>
          </cell>
          <cell r="T384">
            <v>240</v>
          </cell>
          <cell r="V384">
            <v>280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280</v>
          </cell>
          <cell r="AF384">
            <v>884268</v>
          </cell>
          <cell r="AG384">
            <v>0</v>
          </cell>
          <cell r="AH384">
            <v>0</v>
          </cell>
          <cell r="AI384">
            <v>0</v>
          </cell>
          <cell r="AJ384">
            <v>884268</v>
          </cell>
          <cell r="AK384">
            <v>103.99999999999989</v>
          </cell>
          <cell r="AL384">
            <v>48879.999999999949</v>
          </cell>
          <cell r="AM384">
            <v>0</v>
          </cell>
          <cell r="AN384">
            <v>0</v>
          </cell>
          <cell r="AO384">
            <v>48879.999999999949</v>
          </cell>
          <cell r="AP384">
            <v>106.00000000000011</v>
          </cell>
          <cell r="AQ384">
            <v>62540.000000000065</v>
          </cell>
          <cell r="AR384">
            <v>0</v>
          </cell>
          <cell r="AS384">
            <v>0</v>
          </cell>
          <cell r="AT384">
            <v>62540.000000000065</v>
          </cell>
          <cell r="AU384">
            <v>71.510791366906361</v>
          </cell>
          <cell r="AV384">
            <v>0</v>
          </cell>
          <cell r="AW384">
            <v>15.107913669064747</v>
          </cell>
          <cell r="AX384">
            <v>3323.741007194244</v>
          </cell>
          <cell r="AY384">
            <v>0</v>
          </cell>
          <cell r="AZ384">
            <v>0</v>
          </cell>
          <cell r="BA384">
            <v>74.532374100719366</v>
          </cell>
          <cell r="BB384">
            <v>31303.597122302133</v>
          </cell>
          <cell r="BC384">
            <v>15.107913669064747</v>
          </cell>
          <cell r="BD384">
            <v>6949.6402877697838</v>
          </cell>
          <cell r="BE384">
            <v>81.582733812949598</v>
          </cell>
          <cell r="BF384">
            <v>39975.539568345303</v>
          </cell>
          <cell r="BG384">
            <v>22.158273381294958</v>
          </cell>
          <cell r="BH384">
            <v>14181.294964028773</v>
          </cell>
          <cell r="BI384">
            <v>95733.812949640225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95733.812949640225</v>
          </cell>
          <cell r="BZ384">
            <v>207153.81294964024</v>
          </cell>
          <cell r="CA384">
            <v>0</v>
          </cell>
          <cell r="CB384">
            <v>207153.81294964024</v>
          </cell>
          <cell r="CC384">
            <v>77.368421052631589</v>
          </cell>
          <cell r="CD384">
            <v>87426.315789473694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87426.315789473694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1.2499999999999987</v>
          </cell>
          <cell r="CX384">
            <v>706.2499999999992</v>
          </cell>
          <cell r="CY384">
            <v>0</v>
          </cell>
          <cell r="CZ384">
            <v>0</v>
          </cell>
          <cell r="DA384">
            <v>706.2499999999992</v>
          </cell>
          <cell r="DB384">
            <v>1179554.3787391142</v>
          </cell>
          <cell r="DC384">
            <v>0</v>
          </cell>
          <cell r="DD384">
            <v>1179554.3787391142</v>
          </cell>
          <cell r="DE384">
            <v>128617</v>
          </cell>
          <cell r="DF384">
            <v>0</v>
          </cell>
          <cell r="DG384">
            <v>128617</v>
          </cell>
          <cell r="DH384">
            <v>40</v>
          </cell>
          <cell r="DI384">
            <v>0</v>
          </cell>
          <cell r="DJ384">
            <v>3.48</v>
          </cell>
          <cell r="DK384">
            <v>0</v>
          </cell>
          <cell r="DL384">
            <v>1</v>
          </cell>
          <cell r="DO384">
            <v>0</v>
          </cell>
          <cell r="DP384">
            <v>0</v>
          </cell>
          <cell r="DQ384">
            <v>0</v>
          </cell>
          <cell r="DR384">
            <v>1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  <cell r="EA384">
            <v>5373.7</v>
          </cell>
          <cell r="EB384">
            <v>5373.7</v>
          </cell>
          <cell r="EC384">
            <v>0</v>
          </cell>
          <cell r="ED384">
            <v>0</v>
          </cell>
          <cell r="EE384">
            <v>5373.7</v>
          </cell>
          <cell r="EF384">
            <v>5373.7</v>
          </cell>
          <cell r="EG384">
            <v>0</v>
          </cell>
          <cell r="EI384">
            <v>0</v>
          </cell>
          <cell r="EJ384">
            <v>0</v>
          </cell>
          <cell r="EK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133990.70000000001</v>
          </cell>
          <cell r="EQ384">
            <v>0</v>
          </cell>
          <cell r="ER384">
            <v>133990.70000000001</v>
          </cell>
          <cell r="ES384">
            <v>1313545.0787391141</v>
          </cell>
          <cell r="ET384">
            <v>0</v>
          </cell>
          <cell r="EU384">
            <v>1313545.0787391141</v>
          </cell>
          <cell r="EV384">
            <v>1308171.3787391142</v>
          </cell>
          <cell r="EW384">
            <v>4672.0406383539794</v>
          </cell>
          <cell r="EX384">
            <v>4265</v>
          </cell>
          <cell r="EY384">
            <v>0</v>
          </cell>
          <cell r="EZ384">
            <v>1194200</v>
          </cell>
          <cell r="FA384">
            <v>0</v>
          </cell>
          <cell r="FB384">
            <v>1313545.0787391141</v>
          </cell>
          <cell r="FC384">
            <v>1279809.3715127474</v>
          </cell>
          <cell r="FD384">
            <v>0</v>
          </cell>
          <cell r="FE384">
            <v>1313545.0787391141</v>
          </cell>
        </row>
        <row r="385">
          <cell r="A385">
            <v>3471</v>
          </cell>
          <cell r="B385">
            <v>8813471</v>
          </cell>
          <cell r="E385" t="str">
            <v>St Peter's Catholic Primary School</v>
          </cell>
          <cell r="F385" t="str">
            <v>P</v>
          </cell>
          <cell r="G385" t="str">
            <v/>
          </cell>
          <cell r="H385" t="str">
            <v/>
          </cell>
          <cell r="I385" t="str">
            <v>Y</v>
          </cell>
          <cell r="K385">
            <v>3471</v>
          </cell>
          <cell r="L385">
            <v>147282</v>
          </cell>
          <cell r="O385">
            <v>7</v>
          </cell>
          <cell r="P385">
            <v>0</v>
          </cell>
          <cell r="Q385">
            <v>0</v>
          </cell>
          <cell r="S385">
            <v>59</v>
          </cell>
          <cell r="T385">
            <v>355</v>
          </cell>
          <cell r="V385">
            <v>414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414</v>
          </cell>
          <cell r="AF385">
            <v>1307453.3999999999</v>
          </cell>
          <cell r="AG385">
            <v>0</v>
          </cell>
          <cell r="AH385">
            <v>0</v>
          </cell>
          <cell r="AI385">
            <v>0</v>
          </cell>
          <cell r="AJ385">
            <v>1307453.3999999999</v>
          </cell>
          <cell r="AK385">
            <v>17.999999999999993</v>
          </cell>
          <cell r="AL385">
            <v>8459.9999999999964</v>
          </cell>
          <cell r="AM385">
            <v>0</v>
          </cell>
          <cell r="AN385">
            <v>0</v>
          </cell>
          <cell r="AO385">
            <v>8459.9999999999964</v>
          </cell>
          <cell r="AP385">
            <v>26.000000000000018</v>
          </cell>
          <cell r="AQ385">
            <v>15340.000000000011</v>
          </cell>
          <cell r="AR385">
            <v>0</v>
          </cell>
          <cell r="AS385">
            <v>0</v>
          </cell>
          <cell r="AT385">
            <v>15340.000000000011</v>
          </cell>
          <cell r="AU385">
            <v>342.82808716707024</v>
          </cell>
          <cell r="AV385">
            <v>0</v>
          </cell>
          <cell r="AW385">
            <v>8.0193704600484459</v>
          </cell>
          <cell r="AX385">
            <v>1764.261501210658</v>
          </cell>
          <cell r="AY385">
            <v>40.096852300242112</v>
          </cell>
          <cell r="AZ385">
            <v>10826.15012106537</v>
          </cell>
          <cell r="BA385">
            <v>2.0048426150121079</v>
          </cell>
          <cell r="BB385">
            <v>842.03389830508536</v>
          </cell>
          <cell r="BC385">
            <v>5.012106537530248</v>
          </cell>
          <cell r="BD385">
            <v>2305.569007263914</v>
          </cell>
          <cell r="BE385">
            <v>1.002421307506054</v>
          </cell>
          <cell r="BF385">
            <v>491.18644067796646</v>
          </cell>
          <cell r="BG385">
            <v>15.036319612590786</v>
          </cell>
          <cell r="BH385">
            <v>9623.2445520581023</v>
          </cell>
          <cell r="BI385">
            <v>25852.445520581095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25852.445520581095</v>
          </cell>
          <cell r="BZ385">
            <v>49652.445520581103</v>
          </cell>
          <cell r="CA385">
            <v>0</v>
          </cell>
          <cell r="CB385">
            <v>49652.445520581103</v>
          </cell>
          <cell r="CC385">
            <v>72.778097982708928</v>
          </cell>
          <cell r="CD385">
            <v>82239.250720461088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82239.250720461088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11.661971830985898</v>
          </cell>
          <cell r="CX385">
            <v>6589.0140845070327</v>
          </cell>
          <cell r="CY385">
            <v>0</v>
          </cell>
          <cell r="CZ385">
            <v>0</v>
          </cell>
          <cell r="DA385">
            <v>6589.0140845070327</v>
          </cell>
          <cell r="DB385">
            <v>1445934.1103255493</v>
          </cell>
          <cell r="DC385">
            <v>0</v>
          </cell>
          <cell r="DD385">
            <v>1445934.1103255493</v>
          </cell>
          <cell r="DE385">
            <v>128617</v>
          </cell>
          <cell r="DF385">
            <v>0</v>
          </cell>
          <cell r="DG385">
            <v>128617</v>
          </cell>
          <cell r="DH385">
            <v>59.142857142857146</v>
          </cell>
          <cell r="DI385">
            <v>0</v>
          </cell>
          <cell r="DJ385">
            <v>0.65900000000000003</v>
          </cell>
          <cell r="DK385">
            <v>0</v>
          </cell>
          <cell r="DL385">
            <v>0</v>
          </cell>
          <cell r="DO385">
            <v>0</v>
          </cell>
          <cell r="DP385">
            <v>0</v>
          </cell>
          <cell r="DQ385">
            <v>0</v>
          </cell>
          <cell r="DR385">
            <v>1.0156360164</v>
          </cell>
          <cell r="DS385">
            <v>24619.706983688509</v>
          </cell>
          <cell r="DT385">
            <v>0</v>
          </cell>
          <cell r="DU385">
            <v>24619.706983688509</v>
          </cell>
          <cell r="DV385">
            <v>0</v>
          </cell>
          <cell r="DW385">
            <v>0</v>
          </cell>
          <cell r="DX385">
            <v>0</v>
          </cell>
          <cell r="DY385">
            <v>0</v>
          </cell>
          <cell r="DZ385">
            <v>0</v>
          </cell>
          <cell r="EA385">
            <v>6098.4</v>
          </cell>
          <cell r="EB385">
            <v>6098.4</v>
          </cell>
          <cell r="EC385">
            <v>0</v>
          </cell>
          <cell r="ED385">
            <v>0</v>
          </cell>
          <cell r="EE385">
            <v>6098.4</v>
          </cell>
          <cell r="EF385">
            <v>6098.3999999999987</v>
          </cell>
          <cell r="EG385">
            <v>0</v>
          </cell>
          <cell r="EI385">
            <v>0</v>
          </cell>
          <cell r="EJ385">
            <v>0</v>
          </cell>
          <cell r="EK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159335.10698368851</v>
          </cell>
          <cell r="EQ385">
            <v>0</v>
          </cell>
          <cell r="ER385">
            <v>159335.10698368851</v>
          </cell>
          <cell r="ES385">
            <v>1605269.2173092377</v>
          </cell>
          <cell r="ET385">
            <v>0</v>
          </cell>
          <cell r="EU385">
            <v>1605269.2173092377</v>
          </cell>
          <cell r="EV385">
            <v>1599170.8173092378</v>
          </cell>
          <cell r="EW385">
            <v>3862.7314427759366</v>
          </cell>
          <cell r="EX385">
            <v>4265</v>
          </cell>
          <cell r="EY385">
            <v>402.26855722406344</v>
          </cell>
          <cell r="EZ385">
            <v>1765710</v>
          </cell>
          <cell r="FA385">
            <v>166539.18269076222</v>
          </cell>
          <cell r="FB385">
            <v>1771808.4</v>
          </cell>
          <cell r="FC385">
            <v>1744617.8572213189</v>
          </cell>
          <cell r="FD385">
            <v>0</v>
          </cell>
          <cell r="FE385">
            <v>1771808.4</v>
          </cell>
        </row>
        <row r="386">
          <cell r="A386">
            <v>3462</v>
          </cell>
          <cell r="B386">
            <v>8813462</v>
          </cell>
          <cell r="C386">
            <v>4132</v>
          </cell>
          <cell r="D386" t="str">
            <v>RB054132</v>
          </cell>
          <cell r="E386" t="str">
            <v>St Peter's Church of England Voluntary Aided Primary School, South Weald</v>
          </cell>
          <cell r="F386" t="str">
            <v>P</v>
          </cell>
          <cell r="G386" t="str">
            <v>Y</v>
          </cell>
          <cell r="H386">
            <v>10023819</v>
          </cell>
          <cell r="I386" t="str">
            <v/>
          </cell>
          <cell r="K386">
            <v>3462</v>
          </cell>
          <cell r="L386">
            <v>115164</v>
          </cell>
          <cell r="O386">
            <v>7</v>
          </cell>
          <cell r="P386">
            <v>0</v>
          </cell>
          <cell r="Q386">
            <v>0</v>
          </cell>
          <cell r="S386">
            <v>60</v>
          </cell>
          <cell r="T386">
            <v>343</v>
          </cell>
          <cell r="V386">
            <v>403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403</v>
          </cell>
          <cell r="AF386">
            <v>1272714.3</v>
          </cell>
          <cell r="AG386">
            <v>0</v>
          </cell>
          <cell r="AH386">
            <v>0</v>
          </cell>
          <cell r="AI386">
            <v>0</v>
          </cell>
          <cell r="AJ386">
            <v>1272714.3</v>
          </cell>
          <cell r="AK386">
            <v>5.9999999999999885</v>
          </cell>
          <cell r="AL386">
            <v>2819.9999999999945</v>
          </cell>
          <cell r="AM386">
            <v>0</v>
          </cell>
          <cell r="AN386">
            <v>0</v>
          </cell>
          <cell r="AO386">
            <v>2819.9999999999945</v>
          </cell>
          <cell r="AP386">
            <v>8.0000000000000107</v>
          </cell>
          <cell r="AQ386">
            <v>4720.0000000000064</v>
          </cell>
          <cell r="AR386">
            <v>0</v>
          </cell>
          <cell r="AS386">
            <v>0</v>
          </cell>
          <cell r="AT386">
            <v>4720.0000000000064</v>
          </cell>
          <cell r="AU386">
            <v>364.00000000000006</v>
          </cell>
          <cell r="AV386">
            <v>0</v>
          </cell>
          <cell r="AW386">
            <v>25.000000000000004</v>
          </cell>
          <cell r="AX386">
            <v>5500.0000000000009</v>
          </cell>
          <cell r="AY386">
            <v>12.999999999999986</v>
          </cell>
          <cell r="AZ386">
            <v>3509.9999999999964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0.99999999999999933</v>
          </cell>
          <cell r="BF386">
            <v>489.99999999999966</v>
          </cell>
          <cell r="BG386">
            <v>0</v>
          </cell>
          <cell r="BH386">
            <v>0</v>
          </cell>
          <cell r="BI386">
            <v>9499.9999999999964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9499.9999999999964</v>
          </cell>
          <cell r="BZ386">
            <v>17039.999999999996</v>
          </cell>
          <cell r="CA386">
            <v>0</v>
          </cell>
          <cell r="CB386">
            <v>17039.999999999996</v>
          </cell>
          <cell r="CC386">
            <v>39.078787878787871</v>
          </cell>
          <cell r="CD386">
            <v>44159.030303030297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44159.030303030297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5.8746355685131357</v>
          </cell>
          <cell r="CX386">
            <v>3319.1690962099215</v>
          </cell>
          <cell r="CY386">
            <v>0</v>
          </cell>
          <cell r="CZ386">
            <v>0</v>
          </cell>
          <cell r="DA386">
            <v>3319.1690962099215</v>
          </cell>
          <cell r="DB386">
            <v>1337232.4993992401</v>
          </cell>
          <cell r="DC386">
            <v>0</v>
          </cell>
          <cell r="DD386">
            <v>1337232.4993992401</v>
          </cell>
          <cell r="DE386">
            <v>128617</v>
          </cell>
          <cell r="DF386">
            <v>0</v>
          </cell>
          <cell r="DG386">
            <v>128617</v>
          </cell>
          <cell r="DH386">
            <v>57.571428571428569</v>
          </cell>
          <cell r="DI386">
            <v>0</v>
          </cell>
          <cell r="DJ386">
            <v>1.482</v>
          </cell>
          <cell r="DK386">
            <v>0</v>
          </cell>
          <cell r="DL386">
            <v>0</v>
          </cell>
          <cell r="DO386">
            <v>0</v>
          </cell>
          <cell r="DP386">
            <v>0</v>
          </cell>
          <cell r="DQ386">
            <v>0</v>
          </cell>
          <cell r="DR386">
            <v>1.0156360164</v>
          </cell>
          <cell r="DS386">
            <v>22920.04681253832</v>
          </cell>
          <cell r="DT386">
            <v>0</v>
          </cell>
          <cell r="DU386">
            <v>22920.04681253832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DZ386">
            <v>0</v>
          </cell>
          <cell r="EA386">
            <v>5836.8</v>
          </cell>
          <cell r="EB386">
            <v>6213</v>
          </cell>
          <cell r="EC386">
            <v>409.59999999999945</v>
          </cell>
          <cell r="ED386">
            <v>676.94999999999982</v>
          </cell>
          <cell r="EE386">
            <v>7299.5499999999993</v>
          </cell>
          <cell r="EF386">
            <v>7299.55</v>
          </cell>
          <cell r="EG386">
            <v>0</v>
          </cell>
          <cell r="EI386">
            <v>0</v>
          </cell>
          <cell r="EJ386">
            <v>0</v>
          </cell>
          <cell r="EK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158836.59681253831</v>
          </cell>
          <cell r="EQ386">
            <v>0</v>
          </cell>
          <cell r="ER386">
            <v>158836.59681253831</v>
          </cell>
          <cell r="ES386">
            <v>1496069.0962117785</v>
          </cell>
          <cell r="ET386">
            <v>0</v>
          </cell>
          <cell r="EU386">
            <v>1496069.0962117785</v>
          </cell>
          <cell r="EV386">
            <v>1488769.5462117784</v>
          </cell>
          <cell r="EW386">
            <v>3694.2172362575147</v>
          </cell>
          <cell r="EX386">
            <v>4265</v>
          </cell>
          <cell r="EY386">
            <v>570.78276374248526</v>
          </cell>
          <cell r="EZ386">
            <v>1718795</v>
          </cell>
          <cell r="FA386">
            <v>230025.45378822158</v>
          </cell>
          <cell r="FB386">
            <v>1726094.55</v>
          </cell>
          <cell r="FC386">
            <v>1698556.0413174429</v>
          </cell>
          <cell r="FD386">
            <v>0</v>
          </cell>
          <cell r="FE386">
            <v>1726094.55</v>
          </cell>
        </row>
        <row r="387">
          <cell r="A387">
            <v>3820</v>
          </cell>
          <cell r="B387">
            <v>8813820</v>
          </cell>
          <cell r="C387">
            <v>4724</v>
          </cell>
          <cell r="D387" t="str">
            <v>RB054724</v>
          </cell>
          <cell r="E387" t="str">
            <v>St Peters Church of England Voluntary Aided Primary School, West Hanningfield</v>
          </cell>
          <cell r="F387" t="str">
            <v>P</v>
          </cell>
          <cell r="G387" t="str">
            <v>Y</v>
          </cell>
          <cell r="H387">
            <v>10032401</v>
          </cell>
          <cell r="I387" t="str">
            <v/>
          </cell>
          <cell r="K387">
            <v>3820</v>
          </cell>
          <cell r="L387">
            <v>115202</v>
          </cell>
          <cell r="O387">
            <v>7</v>
          </cell>
          <cell r="P387">
            <v>0</v>
          </cell>
          <cell r="Q387">
            <v>0</v>
          </cell>
          <cell r="S387">
            <v>15</v>
          </cell>
          <cell r="T387">
            <v>88</v>
          </cell>
          <cell r="V387">
            <v>103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103</v>
          </cell>
          <cell r="AF387">
            <v>325284.3</v>
          </cell>
          <cell r="AG387">
            <v>0</v>
          </cell>
          <cell r="AH387">
            <v>0</v>
          </cell>
          <cell r="AI387">
            <v>0</v>
          </cell>
          <cell r="AJ387">
            <v>325284.3</v>
          </cell>
          <cell r="AK387">
            <v>8.0000000000000036</v>
          </cell>
          <cell r="AL387">
            <v>3760.0000000000018</v>
          </cell>
          <cell r="AM387">
            <v>0</v>
          </cell>
          <cell r="AN387">
            <v>0</v>
          </cell>
          <cell r="AO387">
            <v>3760.0000000000018</v>
          </cell>
          <cell r="AP387">
            <v>8.9999999999999982</v>
          </cell>
          <cell r="AQ387">
            <v>5309.9999999999991</v>
          </cell>
          <cell r="AR387">
            <v>0</v>
          </cell>
          <cell r="AS387">
            <v>0</v>
          </cell>
          <cell r="AT387">
            <v>5309.9999999999991</v>
          </cell>
          <cell r="AU387">
            <v>95.999999999999972</v>
          </cell>
          <cell r="AV387">
            <v>0</v>
          </cell>
          <cell r="AW387">
            <v>5.9999999999999982</v>
          </cell>
          <cell r="AX387">
            <v>1319.9999999999995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1</v>
          </cell>
          <cell r="BD387">
            <v>460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1779.9999999999995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1779.9999999999995</v>
          </cell>
          <cell r="BZ387">
            <v>10850</v>
          </cell>
          <cell r="CA387">
            <v>0</v>
          </cell>
          <cell r="CB387">
            <v>10850</v>
          </cell>
          <cell r="CC387">
            <v>17.373493975903614</v>
          </cell>
          <cell r="CD387">
            <v>19632.048192771083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19632.048192771083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2.3409090909090882</v>
          </cell>
          <cell r="CX387">
            <v>1322.6136363636349</v>
          </cell>
          <cell r="CY387">
            <v>0</v>
          </cell>
          <cell r="CZ387">
            <v>0</v>
          </cell>
          <cell r="DA387">
            <v>1322.6136363636349</v>
          </cell>
          <cell r="DB387">
            <v>357088.96182913473</v>
          </cell>
          <cell r="DC387">
            <v>0</v>
          </cell>
          <cell r="DD387">
            <v>357088.96182913473</v>
          </cell>
          <cell r="DE387">
            <v>128617</v>
          </cell>
          <cell r="DF387">
            <v>0</v>
          </cell>
          <cell r="DG387">
            <v>128617</v>
          </cell>
          <cell r="DH387">
            <v>14.714285714285714</v>
          </cell>
          <cell r="DI387">
            <v>0.62483311081441917</v>
          </cell>
          <cell r="DJ387">
            <v>2.5720000000000001</v>
          </cell>
          <cell r="DK387">
            <v>0</v>
          </cell>
          <cell r="DL387">
            <v>1</v>
          </cell>
          <cell r="DO387">
            <v>34365.821094793057</v>
          </cell>
          <cell r="DP387">
            <v>0</v>
          </cell>
          <cell r="DQ387">
            <v>34365.821094793057</v>
          </cell>
          <cell r="DR387">
            <v>1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0</v>
          </cell>
          <cell r="DY387">
            <v>0</v>
          </cell>
          <cell r="DZ387">
            <v>0</v>
          </cell>
          <cell r="EA387">
            <v>5965.3</v>
          </cell>
          <cell r="EB387">
            <v>5965.3</v>
          </cell>
          <cell r="EC387">
            <v>-3405.3</v>
          </cell>
          <cell r="ED387">
            <v>-3405.3</v>
          </cell>
          <cell r="EE387">
            <v>-845.30000000000018</v>
          </cell>
          <cell r="EF387">
            <v>-845.30000000000018</v>
          </cell>
          <cell r="EG387">
            <v>0</v>
          </cell>
          <cell r="EI387">
            <v>0</v>
          </cell>
          <cell r="EJ387">
            <v>0</v>
          </cell>
          <cell r="EK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162137.52109479308</v>
          </cell>
          <cell r="EQ387">
            <v>0</v>
          </cell>
          <cell r="ER387">
            <v>162137.52109479308</v>
          </cell>
          <cell r="ES387">
            <v>519226.48292392783</v>
          </cell>
          <cell r="ET387">
            <v>0</v>
          </cell>
          <cell r="EU387">
            <v>519226.48292392783</v>
          </cell>
          <cell r="EV387">
            <v>520071.78292392776</v>
          </cell>
          <cell r="EW387">
            <v>5049.2406109119202</v>
          </cell>
          <cell r="EX387">
            <v>4265</v>
          </cell>
          <cell r="EY387">
            <v>0</v>
          </cell>
          <cell r="EZ387">
            <v>439295</v>
          </cell>
          <cell r="FA387">
            <v>0</v>
          </cell>
          <cell r="FB387">
            <v>519226.48292392783</v>
          </cell>
          <cell r="FC387">
            <v>499224.15643504163</v>
          </cell>
          <cell r="FD387">
            <v>0</v>
          </cell>
          <cell r="FE387">
            <v>519226.48292392783</v>
          </cell>
        </row>
        <row r="388">
          <cell r="A388">
            <v>3209</v>
          </cell>
          <cell r="B388">
            <v>8813209</v>
          </cell>
          <cell r="C388">
            <v>1808</v>
          </cell>
          <cell r="D388" t="str">
            <v>RB051808</v>
          </cell>
          <cell r="E388" t="str">
            <v>St Peter's Church of England Voluntary Controlled Primary School, Coggeshall</v>
          </cell>
          <cell r="F388" t="str">
            <v>P</v>
          </cell>
          <cell r="G388" t="str">
            <v>Y</v>
          </cell>
          <cell r="H388">
            <v>10028330</v>
          </cell>
          <cell r="I388" t="str">
            <v/>
          </cell>
          <cell r="K388">
            <v>3209</v>
          </cell>
          <cell r="L388">
            <v>115108</v>
          </cell>
          <cell r="O388">
            <v>7</v>
          </cell>
          <cell r="P388">
            <v>0</v>
          </cell>
          <cell r="Q388">
            <v>0</v>
          </cell>
          <cell r="S388">
            <v>45</v>
          </cell>
          <cell r="T388">
            <v>229</v>
          </cell>
          <cell r="V388">
            <v>274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274</v>
          </cell>
          <cell r="AF388">
            <v>865319.4</v>
          </cell>
          <cell r="AG388">
            <v>0</v>
          </cell>
          <cell r="AH388">
            <v>0</v>
          </cell>
          <cell r="AI388">
            <v>0</v>
          </cell>
          <cell r="AJ388">
            <v>865319.4</v>
          </cell>
          <cell r="AK388">
            <v>39.000000000000092</v>
          </cell>
          <cell r="AL388">
            <v>18330.000000000044</v>
          </cell>
          <cell r="AM388">
            <v>0</v>
          </cell>
          <cell r="AN388">
            <v>0</v>
          </cell>
          <cell r="AO388">
            <v>18330.000000000044</v>
          </cell>
          <cell r="AP388">
            <v>45.999999999999964</v>
          </cell>
          <cell r="AQ388">
            <v>27139.999999999978</v>
          </cell>
          <cell r="AR388">
            <v>0</v>
          </cell>
          <cell r="AS388">
            <v>0</v>
          </cell>
          <cell r="AT388">
            <v>27139.999999999978</v>
          </cell>
          <cell r="AU388">
            <v>266.94852941176475</v>
          </cell>
          <cell r="AV388">
            <v>0</v>
          </cell>
          <cell r="AW388">
            <v>5.0367647058823604</v>
          </cell>
          <cell r="AX388">
            <v>1108.0882352941194</v>
          </cell>
          <cell r="AY388">
            <v>0</v>
          </cell>
          <cell r="AZ388">
            <v>0</v>
          </cell>
          <cell r="BA388">
            <v>2.0147058823529416</v>
          </cell>
          <cell r="BB388">
            <v>846.17647058823547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1954.264705882355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1954.264705882355</v>
          </cell>
          <cell r="BZ388">
            <v>47424.264705882379</v>
          </cell>
          <cell r="CA388">
            <v>0</v>
          </cell>
          <cell r="CB388">
            <v>47424.264705882379</v>
          </cell>
          <cell r="CC388">
            <v>62.212560386473434</v>
          </cell>
          <cell r="CD388">
            <v>70300.193236714986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70300.193236714986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983043.85794259747</v>
          </cell>
          <cell r="DC388">
            <v>0</v>
          </cell>
          <cell r="DD388">
            <v>983043.85794259747</v>
          </cell>
          <cell r="DE388">
            <v>128617</v>
          </cell>
          <cell r="DF388">
            <v>0</v>
          </cell>
          <cell r="DG388">
            <v>128617</v>
          </cell>
          <cell r="DH388">
            <v>39.142857142857146</v>
          </cell>
          <cell r="DI388">
            <v>0</v>
          </cell>
          <cell r="DJ388">
            <v>2.609</v>
          </cell>
          <cell r="DK388">
            <v>0</v>
          </cell>
          <cell r="DL388">
            <v>1</v>
          </cell>
          <cell r="DO388">
            <v>0</v>
          </cell>
          <cell r="DP388">
            <v>0</v>
          </cell>
          <cell r="DQ388">
            <v>0</v>
          </cell>
          <cell r="DR388">
            <v>1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DZ388">
            <v>0</v>
          </cell>
          <cell r="EA388">
            <v>26368</v>
          </cell>
          <cell r="EB388">
            <v>26780</v>
          </cell>
          <cell r="EC388">
            <v>0</v>
          </cell>
          <cell r="ED388">
            <v>0</v>
          </cell>
          <cell r="EE388">
            <v>26780</v>
          </cell>
          <cell r="EF388">
            <v>26780</v>
          </cell>
          <cell r="EG388">
            <v>0</v>
          </cell>
          <cell r="EI388">
            <v>0</v>
          </cell>
          <cell r="EJ388">
            <v>0</v>
          </cell>
          <cell r="EK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155397</v>
          </cell>
          <cell r="EQ388">
            <v>0</v>
          </cell>
          <cell r="ER388">
            <v>155397</v>
          </cell>
          <cell r="ES388">
            <v>1138440.8579425975</v>
          </cell>
          <cell r="ET388">
            <v>0</v>
          </cell>
          <cell r="EU388">
            <v>1138440.8579425975</v>
          </cell>
          <cell r="EV388">
            <v>1111660.8579425975</v>
          </cell>
          <cell r="EW388">
            <v>4057.1564158488959</v>
          </cell>
          <cell r="EX388">
            <v>4265</v>
          </cell>
          <cell r="EY388">
            <v>207.8435841511041</v>
          </cell>
          <cell r="EZ388">
            <v>1168610</v>
          </cell>
          <cell r="FA388">
            <v>56949.142057402525</v>
          </cell>
          <cell r="FB388">
            <v>1195390</v>
          </cell>
          <cell r="FC388">
            <v>1181839.1756727272</v>
          </cell>
          <cell r="FD388">
            <v>0</v>
          </cell>
          <cell r="FE388">
            <v>1195390</v>
          </cell>
        </row>
        <row r="389">
          <cell r="A389">
            <v>3013</v>
          </cell>
          <cell r="B389">
            <v>8813013</v>
          </cell>
          <cell r="C389">
            <v>3932</v>
          </cell>
          <cell r="D389" t="str">
            <v>RB053932</v>
          </cell>
          <cell r="E389" t="str">
            <v>St Peter's Church of England Voluntary Controlled Primary School, Sible Hedingham</v>
          </cell>
          <cell r="F389" t="str">
            <v>P</v>
          </cell>
          <cell r="G389" t="str">
            <v>Y</v>
          </cell>
          <cell r="H389">
            <v>10041485</v>
          </cell>
          <cell r="I389" t="str">
            <v/>
          </cell>
          <cell r="K389">
            <v>3013</v>
          </cell>
          <cell r="L389">
            <v>115070</v>
          </cell>
          <cell r="O389">
            <v>7</v>
          </cell>
          <cell r="P389">
            <v>0</v>
          </cell>
          <cell r="Q389">
            <v>0</v>
          </cell>
          <cell r="S389">
            <v>30</v>
          </cell>
          <cell r="T389">
            <v>186</v>
          </cell>
          <cell r="V389">
            <v>216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216</v>
          </cell>
          <cell r="AF389">
            <v>682149.6</v>
          </cell>
          <cell r="AG389">
            <v>0</v>
          </cell>
          <cell r="AH389">
            <v>0</v>
          </cell>
          <cell r="AI389">
            <v>0</v>
          </cell>
          <cell r="AJ389">
            <v>682149.6</v>
          </cell>
          <cell r="AK389">
            <v>33.999999999999915</v>
          </cell>
          <cell r="AL389">
            <v>15979.99999999996</v>
          </cell>
          <cell r="AM389">
            <v>0</v>
          </cell>
          <cell r="AN389">
            <v>0</v>
          </cell>
          <cell r="AO389">
            <v>15979.99999999996</v>
          </cell>
          <cell r="AP389">
            <v>39.000000000000092</v>
          </cell>
          <cell r="AQ389">
            <v>23010.000000000055</v>
          </cell>
          <cell r="AR389">
            <v>0</v>
          </cell>
          <cell r="AS389">
            <v>0</v>
          </cell>
          <cell r="AT389">
            <v>23010.000000000055</v>
          </cell>
          <cell r="AU389">
            <v>213</v>
          </cell>
          <cell r="AV389">
            <v>0</v>
          </cell>
          <cell r="AW389">
            <v>0</v>
          </cell>
          <cell r="AX389">
            <v>0</v>
          </cell>
          <cell r="AY389">
            <v>1.0000000000000002</v>
          </cell>
          <cell r="AZ389">
            <v>270.00000000000006</v>
          </cell>
          <cell r="BA389">
            <v>1.0000000000000002</v>
          </cell>
          <cell r="BB389">
            <v>420.00000000000011</v>
          </cell>
          <cell r="BC389">
            <v>1.0000000000000002</v>
          </cell>
          <cell r="BD389">
            <v>460.00000000000011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1150.0000000000005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1150.0000000000005</v>
          </cell>
          <cell r="BZ389">
            <v>40140.000000000015</v>
          </cell>
          <cell r="CA389">
            <v>0</v>
          </cell>
          <cell r="CB389">
            <v>40140.000000000015</v>
          </cell>
          <cell r="CC389">
            <v>55.148936170212764</v>
          </cell>
          <cell r="CD389">
            <v>62318.297872340423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62318.297872340423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6.0335195530726144</v>
          </cell>
          <cell r="CX389">
            <v>3408.9385474860273</v>
          </cell>
          <cell r="CY389">
            <v>0</v>
          </cell>
          <cell r="CZ389">
            <v>0</v>
          </cell>
          <cell r="DA389">
            <v>3408.9385474860273</v>
          </cell>
          <cell r="DB389">
            <v>788016.83641982637</v>
          </cell>
          <cell r="DC389">
            <v>0</v>
          </cell>
          <cell r="DD389">
            <v>788016.83641982637</v>
          </cell>
          <cell r="DE389">
            <v>128617</v>
          </cell>
          <cell r="DF389">
            <v>0</v>
          </cell>
          <cell r="DG389">
            <v>128617</v>
          </cell>
          <cell r="DH389">
            <v>30.857142857142858</v>
          </cell>
          <cell r="DI389">
            <v>0</v>
          </cell>
          <cell r="DJ389">
            <v>1.5429999999999999</v>
          </cell>
          <cell r="DK389">
            <v>0</v>
          </cell>
          <cell r="DL389">
            <v>0</v>
          </cell>
          <cell r="DO389">
            <v>0</v>
          </cell>
          <cell r="DP389">
            <v>0</v>
          </cell>
          <cell r="DQ389">
            <v>0</v>
          </cell>
          <cell r="DR389">
            <v>1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DZ389">
            <v>0</v>
          </cell>
          <cell r="EA389">
            <v>19211.5</v>
          </cell>
          <cell r="EB389">
            <v>19519.5</v>
          </cell>
          <cell r="EC389">
            <v>0</v>
          </cell>
          <cell r="ED389">
            <v>0</v>
          </cell>
          <cell r="EE389">
            <v>19519.5</v>
          </cell>
          <cell r="EF389">
            <v>19519.5</v>
          </cell>
          <cell r="EG389">
            <v>0</v>
          </cell>
          <cell r="EI389">
            <v>0</v>
          </cell>
          <cell r="EJ389">
            <v>0</v>
          </cell>
          <cell r="EK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148136.5</v>
          </cell>
          <cell r="EQ389">
            <v>0</v>
          </cell>
          <cell r="ER389">
            <v>148136.5</v>
          </cell>
          <cell r="ES389">
            <v>936153.33641982637</v>
          </cell>
          <cell r="ET389">
            <v>0</v>
          </cell>
          <cell r="EU389">
            <v>936153.33641982637</v>
          </cell>
          <cell r="EV389">
            <v>916633.83641982637</v>
          </cell>
          <cell r="EW389">
            <v>4243.6751686103071</v>
          </cell>
          <cell r="EX389">
            <v>4265</v>
          </cell>
          <cell r="EY389">
            <v>21.324831389692918</v>
          </cell>
          <cell r="EZ389">
            <v>921240</v>
          </cell>
          <cell r="FA389">
            <v>4606.1635801736265</v>
          </cell>
          <cell r="FB389">
            <v>940759.5</v>
          </cell>
          <cell r="FC389">
            <v>939121.51056406146</v>
          </cell>
          <cell r="FD389">
            <v>0</v>
          </cell>
          <cell r="FE389">
            <v>940759.5</v>
          </cell>
        </row>
        <row r="390">
          <cell r="A390">
            <v>3770</v>
          </cell>
          <cell r="B390">
            <v>8813770</v>
          </cell>
          <cell r="E390" t="str">
            <v>St Pius X Catholic Primary School</v>
          </cell>
          <cell r="F390" t="str">
            <v>P</v>
          </cell>
          <cell r="G390" t="str">
            <v/>
          </cell>
          <cell r="H390" t="str">
            <v/>
          </cell>
          <cell r="I390" t="str">
            <v>Y</v>
          </cell>
          <cell r="K390">
            <v>3770</v>
          </cell>
          <cell r="L390">
            <v>147404</v>
          </cell>
          <cell r="O390">
            <v>7</v>
          </cell>
          <cell r="P390">
            <v>0</v>
          </cell>
          <cell r="Q390">
            <v>0</v>
          </cell>
          <cell r="S390">
            <v>31</v>
          </cell>
          <cell r="T390">
            <v>178</v>
          </cell>
          <cell r="V390">
            <v>209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209</v>
          </cell>
          <cell r="AF390">
            <v>660042.9</v>
          </cell>
          <cell r="AG390">
            <v>0</v>
          </cell>
          <cell r="AH390">
            <v>0</v>
          </cell>
          <cell r="AI390">
            <v>0</v>
          </cell>
          <cell r="AJ390">
            <v>660042.9</v>
          </cell>
          <cell r="AK390">
            <v>47.000000000000085</v>
          </cell>
          <cell r="AL390">
            <v>22090.00000000004</v>
          </cell>
          <cell r="AM390">
            <v>0</v>
          </cell>
          <cell r="AN390">
            <v>0</v>
          </cell>
          <cell r="AO390">
            <v>22090.00000000004</v>
          </cell>
          <cell r="AP390">
            <v>51.000000000000028</v>
          </cell>
          <cell r="AQ390">
            <v>30090.000000000018</v>
          </cell>
          <cell r="AR390">
            <v>0</v>
          </cell>
          <cell r="AS390">
            <v>0</v>
          </cell>
          <cell r="AT390">
            <v>30090.000000000018</v>
          </cell>
          <cell r="AU390">
            <v>118.00000000000006</v>
          </cell>
          <cell r="AV390">
            <v>0</v>
          </cell>
          <cell r="AW390">
            <v>29.999999999999929</v>
          </cell>
          <cell r="AX390">
            <v>6599.9999999999845</v>
          </cell>
          <cell r="AY390">
            <v>8.0000000000000018</v>
          </cell>
          <cell r="AZ390">
            <v>2160.0000000000005</v>
          </cell>
          <cell r="BA390">
            <v>23.999999999999901</v>
          </cell>
          <cell r="BB390">
            <v>10079.999999999958</v>
          </cell>
          <cell r="BC390">
            <v>28.999999999999996</v>
          </cell>
          <cell r="BD390">
            <v>13339.999999999998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32179.999999999942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32179.999999999942</v>
          </cell>
          <cell r="BZ390">
            <v>84360</v>
          </cell>
          <cell r="CA390">
            <v>0</v>
          </cell>
          <cell r="CB390">
            <v>84360</v>
          </cell>
          <cell r="CC390">
            <v>45.878048780487802</v>
          </cell>
          <cell r="CD390">
            <v>51842.195121951219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51842.195121951219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45.79213483146075</v>
          </cell>
          <cell r="CX390">
            <v>25872.556179775325</v>
          </cell>
          <cell r="CY390">
            <v>0</v>
          </cell>
          <cell r="CZ390">
            <v>0</v>
          </cell>
          <cell r="DA390">
            <v>25872.556179775325</v>
          </cell>
          <cell r="DB390">
            <v>822117.65130172635</v>
          </cell>
          <cell r="DC390">
            <v>0</v>
          </cell>
          <cell r="DD390">
            <v>822117.65130172635</v>
          </cell>
          <cell r="DE390">
            <v>128617</v>
          </cell>
          <cell r="DF390">
            <v>0</v>
          </cell>
          <cell r="DG390">
            <v>128617</v>
          </cell>
          <cell r="DH390">
            <v>29.857142857142858</v>
          </cell>
          <cell r="DI390">
            <v>0</v>
          </cell>
          <cell r="DJ390">
            <v>0.214</v>
          </cell>
          <cell r="DK390">
            <v>0</v>
          </cell>
          <cell r="DL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1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0</v>
          </cell>
          <cell r="DX390">
            <v>0</v>
          </cell>
          <cell r="DY390">
            <v>0</v>
          </cell>
          <cell r="DZ390">
            <v>0</v>
          </cell>
          <cell r="EA390">
            <v>3376.8</v>
          </cell>
          <cell r="EB390">
            <v>3376.8</v>
          </cell>
          <cell r="EC390">
            <v>0</v>
          </cell>
          <cell r="ED390">
            <v>0</v>
          </cell>
          <cell r="EE390">
            <v>3376.8</v>
          </cell>
          <cell r="EF390">
            <v>3376.8</v>
          </cell>
          <cell r="EG390">
            <v>0</v>
          </cell>
          <cell r="EI390">
            <v>0</v>
          </cell>
          <cell r="EJ390">
            <v>0</v>
          </cell>
          <cell r="EK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131993.79999999999</v>
          </cell>
          <cell r="EQ390">
            <v>0</v>
          </cell>
          <cell r="ER390">
            <v>131993.79999999999</v>
          </cell>
          <cell r="ES390">
            <v>954111.45130172628</v>
          </cell>
          <cell r="ET390">
            <v>0</v>
          </cell>
          <cell r="EU390">
            <v>954111.45130172628</v>
          </cell>
          <cell r="EV390">
            <v>950734.65130172635</v>
          </cell>
          <cell r="EW390">
            <v>4548.9696234532357</v>
          </cell>
          <cell r="EX390">
            <v>4265</v>
          </cell>
          <cell r="EY390">
            <v>0</v>
          </cell>
          <cell r="EZ390">
            <v>891385</v>
          </cell>
          <cell r="FA390">
            <v>0</v>
          </cell>
          <cell r="FB390">
            <v>954111.45130172628</v>
          </cell>
          <cell r="FC390">
            <v>920290.21650498803</v>
          </cell>
          <cell r="FD390">
            <v>0</v>
          </cell>
          <cell r="FE390">
            <v>954111.45130172628</v>
          </cell>
        </row>
        <row r="391">
          <cell r="A391">
            <v>2091</v>
          </cell>
          <cell r="B391">
            <v>8812091</v>
          </cell>
          <cell r="E391" t="str">
            <v>St Teresa's Catholic Primary School, Basildon</v>
          </cell>
          <cell r="F391" t="str">
            <v>P</v>
          </cell>
          <cell r="G391" t="str">
            <v/>
          </cell>
          <cell r="H391" t="str">
            <v/>
          </cell>
          <cell r="I391" t="str">
            <v>Y</v>
          </cell>
          <cell r="K391">
            <v>2091</v>
          </cell>
          <cell r="L391">
            <v>139917</v>
          </cell>
          <cell r="O391">
            <v>7</v>
          </cell>
          <cell r="P391">
            <v>0</v>
          </cell>
          <cell r="Q391">
            <v>0</v>
          </cell>
          <cell r="S391">
            <v>30</v>
          </cell>
          <cell r="T391">
            <v>178</v>
          </cell>
          <cell r="V391">
            <v>208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208</v>
          </cell>
          <cell r="AF391">
            <v>656884.79999999993</v>
          </cell>
          <cell r="AG391">
            <v>0</v>
          </cell>
          <cell r="AH391">
            <v>0</v>
          </cell>
          <cell r="AI391">
            <v>0</v>
          </cell>
          <cell r="AJ391">
            <v>656884.79999999993</v>
          </cell>
          <cell r="AK391">
            <v>36.999999999999922</v>
          </cell>
          <cell r="AL391">
            <v>17389.999999999964</v>
          </cell>
          <cell r="AM391">
            <v>0</v>
          </cell>
          <cell r="AN391">
            <v>0</v>
          </cell>
          <cell r="AO391">
            <v>17389.999999999964</v>
          </cell>
          <cell r="AP391">
            <v>49.999999999999922</v>
          </cell>
          <cell r="AQ391">
            <v>29499.999999999953</v>
          </cell>
          <cell r="AR391">
            <v>0</v>
          </cell>
          <cell r="AS391">
            <v>0</v>
          </cell>
          <cell r="AT391">
            <v>29499.999999999953</v>
          </cell>
          <cell r="AU391">
            <v>10.000000000000005</v>
          </cell>
          <cell r="AV391">
            <v>0</v>
          </cell>
          <cell r="AW391">
            <v>14</v>
          </cell>
          <cell r="AX391">
            <v>3080</v>
          </cell>
          <cell r="AY391">
            <v>87.999999999999986</v>
          </cell>
          <cell r="AZ391">
            <v>23759.999999999996</v>
          </cell>
          <cell r="BA391">
            <v>14</v>
          </cell>
          <cell r="BB391">
            <v>5880</v>
          </cell>
          <cell r="BC391">
            <v>22.00000000000005</v>
          </cell>
          <cell r="BD391">
            <v>10120.000000000024</v>
          </cell>
          <cell r="BE391">
            <v>46.999999999999901</v>
          </cell>
          <cell r="BF391">
            <v>23029.999999999953</v>
          </cell>
          <cell r="BG391">
            <v>13</v>
          </cell>
          <cell r="BH391">
            <v>8320</v>
          </cell>
          <cell r="BI391">
            <v>74189.999999999971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74189.999999999971</v>
          </cell>
          <cell r="BZ391">
            <v>121079.99999999988</v>
          </cell>
          <cell r="CA391">
            <v>0</v>
          </cell>
          <cell r="CB391">
            <v>121079.99999999988</v>
          </cell>
          <cell r="CC391">
            <v>45.27058823529412</v>
          </cell>
          <cell r="CD391">
            <v>51155.764705882357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51155.764705882357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39.730337078651651</v>
          </cell>
          <cell r="CX391">
            <v>22447.640449438182</v>
          </cell>
          <cell r="CY391">
            <v>0</v>
          </cell>
          <cell r="CZ391">
            <v>0</v>
          </cell>
          <cell r="DA391">
            <v>22447.640449438182</v>
          </cell>
          <cell r="DB391">
            <v>851568.20515532047</v>
          </cell>
          <cell r="DC391">
            <v>0</v>
          </cell>
          <cell r="DD391">
            <v>851568.20515532047</v>
          </cell>
          <cell r="DE391">
            <v>128617</v>
          </cell>
          <cell r="DF391">
            <v>0</v>
          </cell>
          <cell r="DG391">
            <v>128617</v>
          </cell>
          <cell r="DH391">
            <v>29.714285714285715</v>
          </cell>
          <cell r="DI391">
            <v>0</v>
          </cell>
          <cell r="DJ391">
            <v>0.439</v>
          </cell>
          <cell r="DK391">
            <v>0</v>
          </cell>
          <cell r="DL391">
            <v>0</v>
          </cell>
          <cell r="DO391">
            <v>0</v>
          </cell>
          <cell r="DP391">
            <v>0</v>
          </cell>
          <cell r="DQ391">
            <v>0</v>
          </cell>
          <cell r="DR391">
            <v>1.0156360164</v>
          </cell>
          <cell r="DS391">
            <v>15326.191942845962</v>
          </cell>
          <cell r="DT391">
            <v>0</v>
          </cell>
          <cell r="DU391">
            <v>15326.191942845962</v>
          </cell>
          <cell r="DV391">
            <v>0</v>
          </cell>
          <cell r="DW391">
            <v>0</v>
          </cell>
          <cell r="DX391">
            <v>0</v>
          </cell>
          <cell r="DY391">
            <v>0</v>
          </cell>
          <cell r="DZ391">
            <v>0</v>
          </cell>
          <cell r="EA391">
            <v>4560.25</v>
          </cell>
          <cell r="EB391">
            <v>4560.25</v>
          </cell>
          <cell r="EC391">
            <v>0</v>
          </cell>
          <cell r="ED391">
            <v>0</v>
          </cell>
          <cell r="EE391">
            <v>4560.25</v>
          </cell>
          <cell r="EF391">
            <v>4560.25</v>
          </cell>
          <cell r="EG391">
            <v>0</v>
          </cell>
          <cell r="EI391">
            <v>0</v>
          </cell>
          <cell r="EJ391">
            <v>0</v>
          </cell>
          <cell r="EK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148503.44194284597</v>
          </cell>
          <cell r="EQ391">
            <v>0</v>
          </cell>
          <cell r="ER391">
            <v>148503.44194284597</v>
          </cell>
          <cell r="ES391">
            <v>1000071.6470981664</v>
          </cell>
          <cell r="ET391">
            <v>0</v>
          </cell>
          <cell r="EU391">
            <v>1000071.6470981664</v>
          </cell>
          <cell r="EV391">
            <v>995511.3970981664</v>
          </cell>
          <cell r="EW391">
            <v>4786.1124860488771</v>
          </cell>
          <cell r="EX391">
            <v>4265</v>
          </cell>
          <cell r="EY391">
            <v>0</v>
          </cell>
          <cell r="EZ391">
            <v>887120</v>
          </cell>
          <cell r="FA391">
            <v>0</v>
          </cell>
          <cell r="FB391">
            <v>1000071.6470981664</v>
          </cell>
          <cell r="FC391">
            <v>979754.73916996073</v>
          </cell>
          <cell r="FD391">
            <v>0</v>
          </cell>
          <cell r="FE391">
            <v>1000071.6470981664</v>
          </cell>
        </row>
        <row r="392">
          <cell r="A392">
            <v>3321</v>
          </cell>
          <cell r="B392">
            <v>8813321</v>
          </cell>
          <cell r="E392" t="str">
            <v>St Teresa's Catholic Primary School, Colchester</v>
          </cell>
          <cell r="F392" t="str">
            <v>P</v>
          </cell>
          <cell r="G392" t="str">
            <v/>
          </cell>
          <cell r="H392" t="str">
            <v/>
          </cell>
          <cell r="I392" t="str">
            <v>Y</v>
          </cell>
          <cell r="K392">
            <v>3321</v>
          </cell>
          <cell r="L392">
            <v>138311</v>
          </cell>
          <cell r="O392">
            <v>7</v>
          </cell>
          <cell r="P392">
            <v>0</v>
          </cell>
          <cell r="Q392">
            <v>0</v>
          </cell>
          <cell r="S392">
            <v>30</v>
          </cell>
          <cell r="T392">
            <v>190</v>
          </cell>
          <cell r="V392">
            <v>220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220</v>
          </cell>
          <cell r="AF392">
            <v>694782</v>
          </cell>
          <cell r="AG392">
            <v>0</v>
          </cell>
          <cell r="AH392">
            <v>0</v>
          </cell>
          <cell r="AI392">
            <v>0</v>
          </cell>
          <cell r="AJ392">
            <v>694782</v>
          </cell>
          <cell r="AK392">
            <v>19.000000000000011</v>
          </cell>
          <cell r="AL392">
            <v>8930.0000000000055</v>
          </cell>
          <cell r="AM392">
            <v>0</v>
          </cell>
          <cell r="AN392">
            <v>0</v>
          </cell>
          <cell r="AO392">
            <v>8930.0000000000055</v>
          </cell>
          <cell r="AP392">
            <v>21.000000000000011</v>
          </cell>
          <cell r="AQ392">
            <v>12390.000000000005</v>
          </cell>
          <cell r="AR392">
            <v>0</v>
          </cell>
          <cell r="AS392">
            <v>0</v>
          </cell>
          <cell r="AT392">
            <v>12390.000000000005</v>
          </cell>
          <cell r="AU392">
            <v>172.99999999999994</v>
          </cell>
          <cell r="AV392">
            <v>0</v>
          </cell>
          <cell r="AW392">
            <v>10.000000000000009</v>
          </cell>
          <cell r="AX392">
            <v>2200.0000000000018</v>
          </cell>
          <cell r="AY392">
            <v>17.000000000000007</v>
          </cell>
          <cell r="AZ392">
            <v>4590.0000000000018</v>
          </cell>
          <cell r="BA392">
            <v>15.000000000000005</v>
          </cell>
          <cell r="BB392">
            <v>6300.0000000000018</v>
          </cell>
          <cell r="BC392">
            <v>2.999999999999992</v>
          </cell>
          <cell r="BD392">
            <v>1379.9999999999964</v>
          </cell>
          <cell r="BE392">
            <v>2</v>
          </cell>
          <cell r="BF392">
            <v>980</v>
          </cell>
          <cell r="BG392">
            <v>0</v>
          </cell>
          <cell r="BH392">
            <v>0</v>
          </cell>
          <cell r="BI392">
            <v>15450.000000000002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15450.000000000002</v>
          </cell>
          <cell r="BZ392">
            <v>36770.000000000015</v>
          </cell>
          <cell r="CA392">
            <v>0</v>
          </cell>
          <cell r="CB392">
            <v>36770.000000000015</v>
          </cell>
          <cell r="CC392">
            <v>47.225130890052355</v>
          </cell>
          <cell r="CD392">
            <v>53364.397905759164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53364.397905759164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16.210526315789476</v>
          </cell>
          <cell r="CX392">
            <v>9158.9473684210534</v>
          </cell>
          <cell r="CY392">
            <v>0</v>
          </cell>
          <cell r="CZ392">
            <v>0</v>
          </cell>
          <cell r="DA392">
            <v>9158.9473684210534</v>
          </cell>
          <cell r="DB392">
            <v>794075.34527418017</v>
          </cell>
          <cell r="DC392">
            <v>0</v>
          </cell>
          <cell r="DD392">
            <v>794075.34527418017</v>
          </cell>
          <cell r="DE392">
            <v>128617</v>
          </cell>
          <cell r="DF392">
            <v>0</v>
          </cell>
          <cell r="DG392">
            <v>128617</v>
          </cell>
          <cell r="DH392">
            <v>31.428571428571427</v>
          </cell>
          <cell r="DI392">
            <v>0</v>
          </cell>
          <cell r="DJ392">
            <v>0.66400000000000003</v>
          </cell>
          <cell r="DK392">
            <v>0</v>
          </cell>
          <cell r="DL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1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DZ392">
            <v>0</v>
          </cell>
          <cell r="EA392">
            <v>4316.7060000000001</v>
          </cell>
          <cell r="EB392">
            <v>4316.7060000000001</v>
          </cell>
          <cell r="EC392">
            <v>0</v>
          </cell>
          <cell r="ED392">
            <v>0</v>
          </cell>
          <cell r="EE392">
            <v>4316.7060000000001</v>
          </cell>
          <cell r="EF392">
            <v>4316.7060000000001</v>
          </cell>
          <cell r="EG392">
            <v>0</v>
          </cell>
          <cell r="EI392">
            <v>0</v>
          </cell>
          <cell r="EJ392">
            <v>0</v>
          </cell>
          <cell r="EK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132933.70600000001</v>
          </cell>
          <cell r="EQ392">
            <v>0</v>
          </cell>
          <cell r="ER392">
            <v>132933.70600000001</v>
          </cell>
          <cell r="ES392">
            <v>927009.05127418018</v>
          </cell>
          <cell r="ET392">
            <v>0</v>
          </cell>
          <cell r="EU392">
            <v>927009.05127418018</v>
          </cell>
          <cell r="EV392">
            <v>922692.34527418017</v>
          </cell>
          <cell r="EW392">
            <v>4194.0561148826373</v>
          </cell>
          <cell r="EX392">
            <v>4265</v>
          </cell>
          <cell r="EY392">
            <v>70.943885117362697</v>
          </cell>
          <cell r="EZ392">
            <v>938300</v>
          </cell>
          <cell r="FA392">
            <v>15607.654725819826</v>
          </cell>
          <cell r="FB392">
            <v>942616.70600000001</v>
          </cell>
          <cell r="FC392">
            <v>924865.56839813967</v>
          </cell>
          <cell r="FD392">
            <v>0</v>
          </cell>
          <cell r="FE392">
            <v>942616.70600000001</v>
          </cell>
        </row>
        <row r="393">
          <cell r="A393">
            <v>3467</v>
          </cell>
          <cell r="B393">
            <v>8813467</v>
          </cell>
          <cell r="E393" t="str">
            <v>St Teresa's Catholic Primary School</v>
          </cell>
          <cell r="F393" t="str">
            <v>P</v>
          </cell>
          <cell r="G393" t="str">
            <v/>
          </cell>
          <cell r="H393" t="str">
            <v/>
          </cell>
          <cell r="I393" t="str">
            <v>Y</v>
          </cell>
          <cell r="K393">
            <v>3467</v>
          </cell>
          <cell r="L393">
            <v>145997</v>
          </cell>
          <cell r="O393">
            <v>7</v>
          </cell>
          <cell r="P393">
            <v>0</v>
          </cell>
          <cell r="Q393">
            <v>0</v>
          </cell>
          <cell r="S393">
            <v>30</v>
          </cell>
          <cell r="T393">
            <v>136</v>
          </cell>
          <cell r="V393">
            <v>166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166</v>
          </cell>
          <cell r="AF393">
            <v>524244.6</v>
          </cell>
          <cell r="AG393">
            <v>0</v>
          </cell>
          <cell r="AH393">
            <v>0</v>
          </cell>
          <cell r="AI393">
            <v>0</v>
          </cell>
          <cell r="AJ393">
            <v>524244.6</v>
          </cell>
          <cell r="AK393">
            <v>43.999999999999929</v>
          </cell>
          <cell r="AL393">
            <v>20679.999999999967</v>
          </cell>
          <cell r="AM393">
            <v>0</v>
          </cell>
          <cell r="AN393">
            <v>0</v>
          </cell>
          <cell r="AO393">
            <v>20679.999999999967</v>
          </cell>
          <cell r="AP393">
            <v>43.999999999999929</v>
          </cell>
          <cell r="AQ393">
            <v>25959.999999999956</v>
          </cell>
          <cell r="AR393">
            <v>0</v>
          </cell>
          <cell r="AS393">
            <v>0</v>
          </cell>
          <cell r="AT393">
            <v>25959.999999999956</v>
          </cell>
          <cell r="AU393">
            <v>118.71515151515149</v>
          </cell>
          <cell r="AV393">
            <v>0</v>
          </cell>
          <cell r="AW393">
            <v>1.0060606060606059</v>
          </cell>
          <cell r="AX393">
            <v>221.33333333333329</v>
          </cell>
          <cell r="AY393">
            <v>17.103030303030298</v>
          </cell>
          <cell r="AZ393">
            <v>4617.8181818181802</v>
          </cell>
          <cell r="BA393">
            <v>14.084848484848493</v>
          </cell>
          <cell r="BB393">
            <v>5915.6363636363667</v>
          </cell>
          <cell r="BC393">
            <v>1.0060606060606059</v>
          </cell>
          <cell r="BD393">
            <v>462.7878787878787</v>
          </cell>
          <cell r="BE393">
            <v>14.084848484848493</v>
          </cell>
          <cell r="BF393">
            <v>6901.5757575757616</v>
          </cell>
          <cell r="BG393">
            <v>0</v>
          </cell>
          <cell r="BH393">
            <v>0</v>
          </cell>
          <cell r="BI393">
            <v>18119.15151515152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18119.15151515152</v>
          </cell>
          <cell r="BZ393">
            <v>64759.151515151447</v>
          </cell>
          <cell r="CA393">
            <v>0</v>
          </cell>
          <cell r="CB393">
            <v>64759.151515151447</v>
          </cell>
          <cell r="CC393">
            <v>40.203125</v>
          </cell>
          <cell r="CD393">
            <v>45429.53125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45429.53125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4.882352941176479</v>
          </cell>
          <cell r="CX393">
            <v>2758.5294117647109</v>
          </cell>
          <cell r="CY393">
            <v>0</v>
          </cell>
          <cell r="CZ393">
            <v>0</v>
          </cell>
          <cell r="DA393">
            <v>2758.5294117647109</v>
          </cell>
          <cell r="DB393">
            <v>637191.81217691617</v>
          </cell>
          <cell r="DC393">
            <v>0</v>
          </cell>
          <cell r="DD393">
            <v>637191.81217691617</v>
          </cell>
          <cell r="DE393">
            <v>128617</v>
          </cell>
          <cell r="DF393">
            <v>0</v>
          </cell>
          <cell r="DG393">
            <v>128617</v>
          </cell>
          <cell r="DH393">
            <v>23.714285714285715</v>
          </cell>
          <cell r="DI393">
            <v>0</v>
          </cell>
          <cell r="DJ393">
            <v>0.30399999999999999</v>
          </cell>
          <cell r="DK393">
            <v>0</v>
          </cell>
          <cell r="DL393">
            <v>0</v>
          </cell>
          <cell r="DO393">
            <v>0</v>
          </cell>
          <cell r="DP393">
            <v>0</v>
          </cell>
          <cell r="DQ393">
            <v>0</v>
          </cell>
          <cell r="DR393">
            <v>1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0</v>
          </cell>
          <cell r="DY393">
            <v>0</v>
          </cell>
          <cell r="DZ393">
            <v>0</v>
          </cell>
          <cell r="EA393">
            <v>558.74799999999993</v>
          </cell>
          <cell r="EB393">
            <v>558.74800000000005</v>
          </cell>
          <cell r="EC393">
            <v>0</v>
          </cell>
          <cell r="ED393">
            <v>0</v>
          </cell>
          <cell r="EE393">
            <v>558.74800000000005</v>
          </cell>
          <cell r="EF393">
            <v>558.74800000000005</v>
          </cell>
          <cell r="EG393">
            <v>0</v>
          </cell>
          <cell r="EI393">
            <v>0</v>
          </cell>
          <cell r="EJ393">
            <v>0</v>
          </cell>
          <cell r="EK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129175.74800000001</v>
          </cell>
          <cell r="EQ393">
            <v>0</v>
          </cell>
          <cell r="ER393">
            <v>129175.74800000001</v>
          </cell>
          <cell r="ES393">
            <v>766367.56017691619</v>
          </cell>
          <cell r="ET393">
            <v>0</v>
          </cell>
          <cell r="EU393">
            <v>766367.56017691619</v>
          </cell>
          <cell r="EV393">
            <v>765808.81217691617</v>
          </cell>
          <cell r="EW393">
            <v>4613.3060974513019</v>
          </cell>
          <cell r="EX393">
            <v>4265</v>
          </cell>
          <cell r="EY393">
            <v>0</v>
          </cell>
          <cell r="EZ393">
            <v>707990</v>
          </cell>
          <cell r="FA393">
            <v>0</v>
          </cell>
          <cell r="FB393">
            <v>766367.56017691619</v>
          </cell>
          <cell r="FC393">
            <v>748046.62279053172</v>
          </cell>
          <cell r="FD393">
            <v>0</v>
          </cell>
          <cell r="FE393">
            <v>766367.56017691619</v>
          </cell>
        </row>
        <row r="394">
          <cell r="A394">
            <v>5223</v>
          </cell>
          <cell r="B394">
            <v>8815223</v>
          </cell>
          <cell r="E394" t="str">
            <v>St Thomas More Catholic Primary School, Saffron Walden</v>
          </cell>
          <cell r="F394" t="str">
            <v>P</v>
          </cell>
          <cell r="G394" t="str">
            <v/>
          </cell>
          <cell r="H394" t="str">
            <v/>
          </cell>
          <cell r="I394" t="str">
            <v>Y</v>
          </cell>
          <cell r="K394">
            <v>5223</v>
          </cell>
          <cell r="L394">
            <v>137081</v>
          </cell>
          <cell r="O394">
            <v>7</v>
          </cell>
          <cell r="P394">
            <v>0</v>
          </cell>
          <cell r="Q394">
            <v>0</v>
          </cell>
          <cell r="S394">
            <v>27</v>
          </cell>
          <cell r="T394">
            <v>179</v>
          </cell>
          <cell r="V394">
            <v>206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206</v>
          </cell>
          <cell r="AF394">
            <v>650568.6</v>
          </cell>
          <cell r="AG394">
            <v>0</v>
          </cell>
          <cell r="AH394">
            <v>0</v>
          </cell>
          <cell r="AI394">
            <v>0</v>
          </cell>
          <cell r="AJ394">
            <v>650568.6</v>
          </cell>
          <cell r="AK394">
            <v>6.9999999999999911</v>
          </cell>
          <cell r="AL394">
            <v>3289.9999999999959</v>
          </cell>
          <cell r="AM394">
            <v>0</v>
          </cell>
          <cell r="AN394">
            <v>0</v>
          </cell>
          <cell r="AO394">
            <v>3289.9999999999959</v>
          </cell>
          <cell r="AP394">
            <v>8.0000000000000036</v>
          </cell>
          <cell r="AQ394">
            <v>4720.0000000000018</v>
          </cell>
          <cell r="AR394">
            <v>0</v>
          </cell>
          <cell r="AS394">
            <v>0</v>
          </cell>
          <cell r="AT394">
            <v>4720.0000000000018</v>
          </cell>
          <cell r="AU394">
            <v>206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8009.9999999999982</v>
          </cell>
          <cell r="CA394">
            <v>0</v>
          </cell>
          <cell r="CB394">
            <v>8009.9999999999982</v>
          </cell>
          <cell r="CC394">
            <v>21.684210526315788</v>
          </cell>
          <cell r="CD394">
            <v>24503.15789473684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24503.15789473684</v>
          </cell>
          <cell r="CR394">
            <v>5.639999999999997</v>
          </cell>
          <cell r="CS394">
            <v>5216.9999999999973</v>
          </cell>
          <cell r="CT394">
            <v>0</v>
          </cell>
          <cell r="CU394">
            <v>0</v>
          </cell>
          <cell r="CV394">
            <v>5216.9999999999973</v>
          </cell>
          <cell r="CW394">
            <v>7.1445086705202332</v>
          </cell>
          <cell r="CX394">
            <v>4036.6473988439316</v>
          </cell>
          <cell r="CY394">
            <v>0</v>
          </cell>
          <cell r="CZ394">
            <v>0</v>
          </cell>
          <cell r="DA394">
            <v>4036.6473988439316</v>
          </cell>
          <cell r="DB394">
            <v>692335.40529358073</v>
          </cell>
          <cell r="DC394">
            <v>0</v>
          </cell>
          <cell r="DD394">
            <v>692335.40529358073</v>
          </cell>
          <cell r="DE394">
            <v>128617</v>
          </cell>
          <cell r="DF394">
            <v>0</v>
          </cell>
          <cell r="DG394">
            <v>128617</v>
          </cell>
          <cell r="DH394">
            <v>29.428571428571427</v>
          </cell>
          <cell r="DI394">
            <v>0</v>
          </cell>
          <cell r="DJ394">
            <v>0.53600000000000003</v>
          </cell>
          <cell r="DK394">
            <v>0</v>
          </cell>
          <cell r="DL394">
            <v>0</v>
          </cell>
          <cell r="DO394">
            <v>0</v>
          </cell>
          <cell r="DP394">
            <v>0</v>
          </cell>
          <cell r="DQ394">
            <v>0</v>
          </cell>
          <cell r="DR394">
            <v>1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0</v>
          </cell>
          <cell r="DY394">
            <v>0</v>
          </cell>
          <cell r="DZ394">
            <v>0</v>
          </cell>
          <cell r="EA394">
            <v>4732.8</v>
          </cell>
          <cell r="EB394">
            <v>4732.8</v>
          </cell>
          <cell r="EC394">
            <v>0</v>
          </cell>
          <cell r="ED394">
            <v>0</v>
          </cell>
          <cell r="EE394">
            <v>4732.8</v>
          </cell>
          <cell r="EF394">
            <v>4732.8</v>
          </cell>
          <cell r="EG394">
            <v>0</v>
          </cell>
          <cell r="EI394">
            <v>0</v>
          </cell>
          <cell r="EJ394">
            <v>0</v>
          </cell>
          <cell r="EK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133349.79999999999</v>
          </cell>
          <cell r="EQ394">
            <v>0</v>
          </cell>
          <cell r="ER394">
            <v>133349.79999999999</v>
          </cell>
          <cell r="ES394">
            <v>825685.20529358066</v>
          </cell>
          <cell r="ET394">
            <v>0</v>
          </cell>
          <cell r="EU394">
            <v>825685.20529358066</v>
          </cell>
          <cell r="EV394">
            <v>820952.40529358073</v>
          </cell>
          <cell r="EW394">
            <v>3985.2058509397125</v>
          </cell>
          <cell r="EX394">
            <v>4265</v>
          </cell>
          <cell r="EY394">
            <v>279.79414906028751</v>
          </cell>
          <cell r="EZ394">
            <v>878590</v>
          </cell>
          <cell r="FA394">
            <v>57637.594706419273</v>
          </cell>
          <cell r="FB394">
            <v>883322.79999999993</v>
          </cell>
          <cell r="FC394">
            <v>871330.52291866019</v>
          </cell>
          <cell r="FD394">
            <v>0</v>
          </cell>
          <cell r="FE394">
            <v>883322.79999999993</v>
          </cell>
        </row>
        <row r="395">
          <cell r="A395">
            <v>3824</v>
          </cell>
          <cell r="B395">
            <v>8813824</v>
          </cell>
          <cell r="E395" t="str">
            <v>St Thomas More's Catholic Primary School, Colchester</v>
          </cell>
          <cell r="F395" t="str">
            <v>P</v>
          </cell>
          <cell r="G395" t="str">
            <v/>
          </cell>
          <cell r="H395" t="str">
            <v/>
          </cell>
          <cell r="I395" t="str">
            <v>Y</v>
          </cell>
          <cell r="K395">
            <v>3824</v>
          </cell>
          <cell r="L395">
            <v>138164</v>
          </cell>
          <cell r="O395">
            <v>7</v>
          </cell>
          <cell r="P395">
            <v>0</v>
          </cell>
          <cell r="Q395">
            <v>0</v>
          </cell>
          <cell r="S395">
            <v>30</v>
          </cell>
          <cell r="T395">
            <v>179</v>
          </cell>
          <cell r="V395">
            <v>209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209</v>
          </cell>
          <cell r="AF395">
            <v>660042.9</v>
          </cell>
          <cell r="AG395">
            <v>0</v>
          </cell>
          <cell r="AH395">
            <v>0</v>
          </cell>
          <cell r="AI395">
            <v>0</v>
          </cell>
          <cell r="AJ395">
            <v>660042.9</v>
          </cell>
          <cell r="AK395">
            <v>9.9999999999999982</v>
          </cell>
          <cell r="AL395">
            <v>4699.9999999999991</v>
          </cell>
          <cell r="AM395">
            <v>0</v>
          </cell>
          <cell r="AN395">
            <v>0</v>
          </cell>
          <cell r="AO395">
            <v>4699.9999999999991</v>
          </cell>
          <cell r="AP395">
            <v>14.000000000000009</v>
          </cell>
          <cell r="AQ395">
            <v>8260.0000000000055</v>
          </cell>
          <cell r="AR395">
            <v>0</v>
          </cell>
          <cell r="AS395">
            <v>0</v>
          </cell>
          <cell r="AT395">
            <v>8260.0000000000055</v>
          </cell>
          <cell r="AU395">
            <v>93.898550724637772</v>
          </cell>
          <cell r="AV395">
            <v>0</v>
          </cell>
          <cell r="AW395">
            <v>53.512077294685952</v>
          </cell>
          <cell r="AX395">
            <v>11772.65700483091</v>
          </cell>
          <cell r="AY395">
            <v>36.347826086956552</v>
          </cell>
          <cell r="AZ395">
            <v>9813.9130434782692</v>
          </cell>
          <cell r="BA395">
            <v>2.0193236714975846</v>
          </cell>
          <cell r="BB395">
            <v>848.1159420289855</v>
          </cell>
          <cell r="BC395">
            <v>12.115942028985502</v>
          </cell>
          <cell r="BD395">
            <v>5573.3333333333312</v>
          </cell>
          <cell r="BE395">
            <v>10.096618357487932</v>
          </cell>
          <cell r="BF395">
            <v>4947.3429951690869</v>
          </cell>
          <cell r="BG395">
            <v>1.0096618357487932</v>
          </cell>
          <cell r="BH395">
            <v>646.18357487922765</v>
          </cell>
          <cell r="BI395">
            <v>33601.545893719813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33601.545893719813</v>
          </cell>
          <cell r="BZ395">
            <v>46561.545893719813</v>
          </cell>
          <cell r="CA395">
            <v>0</v>
          </cell>
          <cell r="CB395">
            <v>46561.545893719813</v>
          </cell>
          <cell r="CC395">
            <v>37.100591715976329</v>
          </cell>
          <cell r="CD395">
            <v>41923.668639053249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41923.668639053249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37.363128491620031</v>
          </cell>
          <cell r="CX395">
            <v>21110.167597765318</v>
          </cell>
          <cell r="CY395">
            <v>0</v>
          </cell>
          <cell r="CZ395">
            <v>0</v>
          </cell>
          <cell r="DA395">
            <v>21110.167597765318</v>
          </cell>
          <cell r="DB395">
            <v>769638.28213053837</v>
          </cell>
          <cell r="DC395">
            <v>0</v>
          </cell>
          <cell r="DD395">
            <v>769638.28213053837</v>
          </cell>
          <cell r="DE395">
            <v>128617</v>
          </cell>
          <cell r="DF395">
            <v>0</v>
          </cell>
          <cell r="DG395">
            <v>128617</v>
          </cell>
          <cell r="DH395">
            <v>29.857142857142858</v>
          </cell>
          <cell r="DI395">
            <v>0</v>
          </cell>
          <cell r="DJ395">
            <v>0.40400000000000003</v>
          </cell>
          <cell r="DK395">
            <v>0</v>
          </cell>
          <cell r="DL395">
            <v>0</v>
          </cell>
          <cell r="DO395">
            <v>0</v>
          </cell>
          <cell r="DP395">
            <v>0</v>
          </cell>
          <cell r="DQ395">
            <v>0</v>
          </cell>
          <cell r="DR395">
            <v>1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DZ395">
            <v>0</v>
          </cell>
          <cell r="EA395">
            <v>3870.05</v>
          </cell>
          <cell r="EB395">
            <v>3870.05</v>
          </cell>
          <cell r="EC395">
            <v>0</v>
          </cell>
          <cell r="ED395">
            <v>0</v>
          </cell>
          <cell r="EE395">
            <v>3870.05</v>
          </cell>
          <cell r="EF395">
            <v>3870.05</v>
          </cell>
          <cell r="EG395">
            <v>0</v>
          </cell>
          <cell r="EI395">
            <v>0</v>
          </cell>
          <cell r="EJ395">
            <v>0</v>
          </cell>
          <cell r="EK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132487.04999999999</v>
          </cell>
          <cell r="EQ395">
            <v>0</v>
          </cell>
          <cell r="ER395">
            <v>132487.04999999999</v>
          </cell>
          <cell r="ES395">
            <v>902125.3321305383</v>
          </cell>
          <cell r="ET395">
            <v>0</v>
          </cell>
          <cell r="EU395">
            <v>902125.3321305383</v>
          </cell>
          <cell r="EV395">
            <v>898255.28213053837</v>
          </cell>
          <cell r="EW395">
            <v>4297.8721633040113</v>
          </cell>
          <cell r="EX395">
            <v>4265</v>
          </cell>
          <cell r="EY395">
            <v>0</v>
          </cell>
          <cell r="EZ395">
            <v>891385</v>
          </cell>
          <cell r="FA395">
            <v>0</v>
          </cell>
          <cell r="FB395">
            <v>902125.3321305383</v>
          </cell>
          <cell r="FC395">
            <v>909553.89928223984</v>
          </cell>
          <cell r="FD395">
            <v>7428.5671517015435</v>
          </cell>
          <cell r="FE395">
            <v>909553.89928223984</v>
          </cell>
        </row>
        <row r="396">
          <cell r="A396">
            <v>3622</v>
          </cell>
          <cell r="B396">
            <v>8813622</v>
          </cell>
          <cell r="C396">
            <v>1428</v>
          </cell>
          <cell r="D396" t="str">
            <v>RB051428</v>
          </cell>
          <cell r="E396" t="str">
            <v>St Thomas of Canterbury Church of England Aided Infant School</v>
          </cell>
          <cell r="F396" t="str">
            <v>P</v>
          </cell>
          <cell r="G396" t="str">
            <v>Y</v>
          </cell>
          <cell r="H396">
            <v>10023835</v>
          </cell>
          <cell r="I396" t="str">
            <v/>
          </cell>
          <cell r="K396">
            <v>3622</v>
          </cell>
          <cell r="L396">
            <v>115184</v>
          </cell>
          <cell r="O396">
            <v>3</v>
          </cell>
          <cell r="P396">
            <v>0</v>
          </cell>
          <cell r="Q396">
            <v>0</v>
          </cell>
          <cell r="S396">
            <v>65</v>
          </cell>
          <cell r="T396">
            <v>147</v>
          </cell>
          <cell r="V396">
            <v>212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212</v>
          </cell>
          <cell r="AF396">
            <v>669517.19999999995</v>
          </cell>
          <cell r="AG396">
            <v>0</v>
          </cell>
          <cell r="AH396">
            <v>0</v>
          </cell>
          <cell r="AI396">
            <v>0</v>
          </cell>
          <cell r="AJ396">
            <v>669517.19999999995</v>
          </cell>
          <cell r="AK396">
            <v>31.999999999999982</v>
          </cell>
          <cell r="AL396">
            <v>15039.999999999991</v>
          </cell>
          <cell r="AM396">
            <v>0</v>
          </cell>
          <cell r="AN396">
            <v>0</v>
          </cell>
          <cell r="AO396">
            <v>15039.999999999991</v>
          </cell>
          <cell r="AP396">
            <v>31.999999999999982</v>
          </cell>
          <cell r="AQ396">
            <v>18879.999999999989</v>
          </cell>
          <cell r="AR396">
            <v>0</v>
          </cell>
          <cell r="AS396">
            <v>0</v>
          </cell>
          <cell r="AT396">
            <v>18879.999999999989</v>
          </cell>
          <cell r="AU396">
            <v>182.00000000000003</v>
          </cell>
          <cell r="AV396">
            <v>0</v>
          </cell>
          <cell r="AW396">
            <v>27.00000000000006</v>
          </cell>
          <cell r="AX396">
            <v>5940.0000000000136</v>
          </cell>
          <cell r="AY396">
            <v>1.9999999999999991</v>
          </cell>
          <cell r="AZ396">
            <v>539.99999999999977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0.99999999999999956</v>
          </cell>
          <cell r="BH396">
            <v>639.99999999999977</v>
          </cell>
          <cell r="BI396">
            <v>7120.0000000000136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7120.0000000000136</v>
          </cell>
          <cell r="BZ396">
            <v>41039.999999999993</v>
          </cell>
          <cell r="CA396">
            <v>0</v>
          </cell>
          <cell r="CB396">
            <v>41039.999999999993</v>
          </cell>
          <cell r="CC396">
            <v>51.858361460570727</v>
          </cell>
          <cell r="CD396">
            <v>58599.948450444921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58599.948450444921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20.190476190476183</v>
          </cell>
          <cell r="CX396">
            <v>11407.619047619044</v>
          </cell>
          <cell r="CY396">
            <v>0</v>
          </cell>
          <cell r="CZ396">
            <v>0</v>
          </cell>
          <cell r="DA396">
            <v>11407.619047619044</v>
          </cell>
          <cell r="DB396">
            <v>780564.76749806397</v>
          </cell>
          <cell r="DC396">
            <v>0</v>
          </cell>
          <cell r="DD396">
            <v>780564.76749806397</v>
          </cell>
          <cell r="DE396">
            <v>128617</v>
          </cell>
          <cell r="DF396">
            <v>0</v>
          </cell>
          <cell r="DG396">
            <v>128617</v>
          </cell>
          <cell r="DH396">
            <v>70.666666666666671</v>
          </cell>
          <cell r="DI396">
            <v>0</v>
          </cell>
          <cell r="DJ396">
            <v>0.80900000000000005</v>
          </cell>
          <cell r="DK396">
            <v>0</v>
          </cell>
          <cell r="DL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1.0156360164</v>
          </cell>
          <cell r="DS396">
            <v>14215.981027180722</v>
          </cell>
          <cell r="DT396">
            <v>0</v>
          </cell>
          <cell r="DU396">
            <v>14215.981027180722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  <cell r="EA396">
            <v>3628.8</v>
          </cell>
          <cell r="EB396">
            <v>3628.8</v>
          </cell>
          <cell r="EC396">
            <v>57.599999999999909</v>
          </cell>
          <cell r="ED396">
            <v>0</v>
          </cell>
          <cell r="EE396">
            <v>3686.4</v>
          </cell>
          <cell r="EF396">
            <v>3686.4</v>
          </cell>
          <cell r="EG396">
            <v>0</v>
          </cell>
          <cell r="EI396">
            <v>0</v>
          </cell>
          <cell r="EJ396">
            <v>0</v>
          </cell>
          <cell r="EK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146519.38102718073</v>
          </cell>
          <cell r="EQ396">
            <v>0</v>
          </cell>
          <cell r="ER396">
            <v>146519.38102718073</v>
          </cell>
          <cell r="ES396">
            <v>927084.14852524467</v>
          </cell>
          <cell r="ET396">
            <v>0</v>
          </cell>
          <cell r="EU396">
            <v>927084.14852524467</v>
          </cell>
          <cell r="EV396">
            <v>923397.74852524465</v>
          </cell>
          <cell r="EW396">
            <v>4355.6497571945501</v>
          </cell>
          <cell r="EX396">
            <v>4265</v>
          </cell>
          <cell r="EY396">
            <v>0</v>
          </cell>
          <cell r="EZ396">
            <v>904180</v>
          </cell>
          <cell r="FA396">
            <v>0</v>
          </cell>
          <cell r="FB396">
            <v>927084.14852524467</v>
          </cell>
          <cell r="FC396">
            <v>904065.12546110211</v>
          </cell>
          <cell r="FD396">
            <v>0</v>
          </cell>
          <cell r="FE396">
            <v>927084.14852524467</v>
          </cell>
        </row>
        <row r="397">
          <cell r="A397">
            <v>3592</v>
          </cell>
          <cell r="B397">
            <v>8813592</v>
          </cell>
          <cell r="C397">
            <v>1426</v>
          </cell>
          <cell r="D397" t="str">
            <v>RB051426</v>
          </cell>
          <cell r="E397" t="str">
            <v>St Thomas of Canterbury Church of England Aided Junior School, Brentwood</v>
          </cell>
          <cell r="F397" t="str">
            <v>P</v>
          </cell>
          <cell r="G397" t="str">
            <v>Y</v>
          </cell>
          <cell r="H397">
            <v>10023836</v>
          </cell>
          <cell r="I397" t="str">
            <v/>
          </cell>
          <cell r="K397">
            <v>3592</v>
          </cell>
          <cell r="L397">
            <v>115179</v>
          </cell>
          <cell r="O397">
            <v>4</v>
          </cell>
          <cell r="P397">
            <v>0</v>
          </cell>
          <cell r="Q397">
            <v>0</v>
          </cell>
          <cell r="S397">
            <v>0</v>
          </cell>
          <cell r="T397">
            <v>308</v>
          </cell>
          <cell r="V397">
            <v>308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308</v>
          </cell>
          <cell r="AF397">
            <v>972694.79999999993</v>
          </cell>
          <cell r="AG397">
            <v>0</v>
          </cell>
          <cell r="AH397">
            <v>0</v>
          </cell>
          <cell r="AI397">
            <v>0</v>
          </cell>
          <cell r="AJ397">
            <v>972694.79999999993</v>
          </cell>
          <cell r="AK397">
            <v>40.999999999999964</v>
          </cell>
          <cell r="AL397">
            <v>19269.999999999982</v>
          </cell>
          <cell r="AM397">
            <v>0</v>
          </cell>
          <cell r="AN397">
            <v>0</v>
          </cell>
          <cell r="AO397">
            <v>19269.999999999982</v>
          </cell>
          <cell r="AP397">
            <v>44.000000000000043</v>
          </cell>
          <cell r="AQ397">
            <v>25960.000000000025</v>
          </cell>
          <cell r="AR397">
            <v>0</v>
          </cell>
          <cell r="AS397">
            <v>0</v>
          </cell>
          <cell r="AT397">
            <v>25960.000000000025</v>
          </cell>
          <cell r="AU397">
            <v>270.00000000000011</v>
          </cell>
          <cell r="AV397">
            <v>0</v>
          </cell>
          <cell r="AW397">
            <v>35.000000000000107</v>
          </cell>
          <cell r="AX397">
            <v>7700.0000000000236</v>
          </cell>
          <cell r="AY397">
            <v>3</v>
          </cell>
          <cell r="AZ397">
            <v>810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8510.0000000000236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8510.0000000000236</v>
          </cell>
          <cell r="BZ397">
            <v>53740.000000000029</v>
          </cell>
          <cell r="CA397">
            <v>0</v>
          </cell>
          <cell r="CB397">
            <v>53740.000000000029</v>
          </cell>
          <cell r="CC397">
            <v>80.532110091743121</v>
          </cell>
          <cell r="CD397">
            <v>91001.284403669721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91001.284403669721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8.9999999999999929</v>
          </cell>
          <cell r="CX397">
            <v>5084.9999999999964</v>
          </cell>
          <cell r="CY397">
            <v>0</v>
          </cell>
          <cell r="CZ397">
            <v>0</v>
          </cell>
          <cell r="DA397">
            <v>5084.9999999999964</v>
          </cell>
          <cell r="DB397">
            <v>1122521.0844036697</v>
          </cell>
          <cell r="DC397">
            <v>0</v>
          </cell>
          <cell r="DD397">
            <v>1122521.0844036697</v>
          </cell>
          <cell r="DE397">
            <v>128617</v>
          </cell>
          <cell r="DF397">
            <v>0</v>
          </cell>
          <cell r="DG397">
            <v>128617</v>
          </cell>
          <cell r="DH397">
            <v>77</v>
          </cell>
          <cell r="DI397">
            <v>0</v>
          </cell>
          <cell r="DJ397">
            <v>0.80500000000000005</v>
          </cell>
          <cell r="DK397">
            <v>0</v>
          </cell>
          <cell r="DL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1.0156360164</v>
          </cell>
          <cell r="DS397">
            <v>19562.815606400374</v>
          </cell>
          <cell r="DT397">
            <v>0</v>
          </cell>
          <cell r="DU397">
            <v>19562.815606400374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0</v>
          </cell>
          <cell r="EA397">
            <v>5443.2</v>
          </cell>
          <cell r="EB397">
            <v>5443.2</v>
          </cell>
          <cell r="EC397">
            <v>86.399999999999636</v>
          </cell>
          <cell r="ED397">
            <v>0</v>
          </cell>
          <cell r="EE397">
            <v>5529.5999999999995</v>
          </cell>
          <cell r="EF397">
            <v>5529.5999999999995</v>
          </cell>
          <cell r="EG397">
            <v>0</v>
          </cell>
          <cell r="EI397">
            <v>0</v>
          </cell>
          <cell r="EJ397">
            <v>0</v>
          </cell>
          <cell r="EK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153709.41560640038</v>
          </cell>
          <cell r="EQ397">
            <v>0</v>
          </cell>
          <cell r="ER397">
            <v>153709.41560640038</v>
          </cell>
          <cell r="ES397">
            <v>1276230.5000100702</v>
          </cell>
          <cell r="ET397">
            <v>0</v>
          </cell>
          <cell r="EU397">
            <v>1276230.5000100702</v>
          </cell>
          <cell r="EV397">
            <v>1270700.9000100701</v>
          </cell>
          <cell r="EW397">
            <v>4125.6522727599677</v>
          </cell>
          <cell r="EX397">
            <v>4265</v>
          </cell>
          <cell r="EY397">
            <v>139.34772724003233</v>
          </cell>
          <cell r="EZ397">
            <v>1313620</v>
          </cell>
          <cell r="FA397">
            <v>42919.099989929935</v>
          </cell>
          <cell r="FB397">
            <v>1319149.6000000001</v>
          </cell>
          <cell r="FC397">
            <v>1298753.6572213189</v>
          </cell>
          <cell r="FD397">
            <v>0</v>
          </cell>
          <cell r="FE397">
            <v>1319149.6000000001</v>
          </cell>
        </row>
        <row r="398">
          <cell r="A398">
            <v>2119</v>
          </cell>
          <cell r="B398">
            <v>8812119</v>
          </cell>
          <cell r="E398" t="str">
            <v>Stambridge Primary School</v>
          </cell>
          <cell r="F398" t="str">
            <v>P</v>
          </cell>
          <cell r="G398" t="str">
            <v/>
          </cell>
          <cell r="H398" t="str">
            <v/>
          </cell>
          <cell r="I398" t="str">
            <v>Y</v>
          </cell>
          <cell r="K398">
            <v>2119</v>
          </cell>
          <cell r="L398">
            <v>141656</v>
          </cell>
          <cell r="O398">
            <v>7</v>
          </cell>
          <cell r="P398">
            <v>0</v>
          </cell>
          <cell r="Q398">
            <v>0</v>
          </cell>
          <cell r="S398">
            <v>16</v>
          </cell>
          <cell r="T398">
            <v>75</v>
          </cell>
          <cell r="V398">
            <v>91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91</v>
          </cell>
          <cell r="AF398">
            <v>287387.09999999998</v>
          </cell>
          <cell r="AG398">
            <v>0</v>
          </cell>
          <cell r="AH398">
            <v>0</v>
          </cell>
          <cell r="AI398">
            <v>0</v>
          </cell>
          <cell r="AJ398">
            <v>287387.09999999998</v>
          </cell>
          <cell r="AK398">
            <v>22.000000000000021</v>
          </cell>
          <cell r="AL398">
            <v>10340.000000000011</v>
          </cell>
          <cell r="AM398">
            <v>0</v>
          </cell>
          <cell r="AN398">
            <v>0</v>
          </cell>
          <cell r="AO398">
            <v>10340.000000000011</v>
          </cell>
          <cell r="AP398">
            <v>23.000000000000025</v>
          </cell>
          <cell r="AQ398">
            <v>13570.000000000015</v>
          </cell>
          <cell r="AR398">
            <v>0</v>
          </cell>
          <cell r="AS398">
            <v>0</v>
          </cell>
          <cell r="AT398">
            <v>13570.000000000015</v>
          </cell>
          <cell r="AU398">
            <v>65.999999999999972</v>
          </cell>
          <cell r="AV398">
            <v>0</v>
          </cell>
          <cell r="AW398">
            <v>0</v>
          </cell>
          <cell r="AX398">
            <v>0</v>
          </cell>
          <cell r="AY398">
            <v>7.9999999999999991</v>
          </cell>
          <cell r="AZ398">
            <v>2159.9999999999995</v>
          </cell>
          <cell r="BA398">
            <v>11.000000000000011</v>
          </cell>
          <cell r="BB398">
            <v>4620.0000000000045</v>
          </cell>
          <cell r="BC398">
            <v>2.0000000000000022</v>
          </cell>
          <cell r="BD398">
            <v>920.00000000000102</v>
          </cell>
          <cell r="BE398">
            <v>4.0000000000000044</v>
          </cell>
          <cell r="BF398">
            <v>1960.0000000000023</v>
          </cell>
          <cell r="BG398">
            <v>0</v>
          </cell>
          <cell r="BH398">
            <v>0</v>
          </cell>
          <cell r="BI398">
            <v>9660.0000000000073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9660.0000000000073</v>
          </cell>
          <cell r="BZ398">
            <v>33570.000000000029</v>
          </cell>
          <cell r="CA398">
            <v>0</v>
          </cell>
          <cell r="CB398">
            <v>33570.000000000029</v>
          </cell>
          <cell r="CC398">
            <v>15.773333333333333</v>
          </cell>
          <cell r="CD398">
            <v>17823.866666666665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17823.866666666665</v>
          </cell>
          <cell r="CR398">
            <v>0.53999999999999648</v>
          </cell>
          <cell r="CS398">
            <v>499.49999999999676</v>
          </cell>
          <cell r="CT398">
            <v>0</v>
          </cell>
          <cell r="CU398">
            <v>0</v>
          </cell>
          <cell r="CV398">
            <v>499.49999999999676</v>
          </cell>
          <cell r="CW398">
            <v>1.2133333333333303</v>
          </cell>
          <cell r="CX398">
            <v>685.5333333333316</v>
          </cell>
          <cell r="CY398">
            <v>0</v>
          </cell>
          <cell r="CZ398">
            <v>0</v>
          </cell>
          <cell r="DA398">
            <v>685.5333333333316</v>
          </cell>
          <cell r="DB398">
            <v>339965.99999999994</v>
          </cell>
          <cell r="DC398">
            <v>0</v>
          </cell>
          <cell r="DD398">
            <v>339965.99999999994</v>
          </cell>
          <cell r="DE398">
            <v>128617</v>
          </cell>
          <cell r="DF398">
            <v>0</v>
          </cell>
          <cell r="DG398">
            <v>128617</v>
          </cell>
          <cell r="DH398">
            <v>13</v>
          </cell>
          <cell r="DI398">
            <v>0.78504672897196248</v>
          </cell>
          <cell r="DJ398">
            <v>1.881</v>
          </cell>
          <cell r="DK398">
            <v>0</v>
          </cell>
          <cell r="DL398">
            <v>0.7024999999999999</v>
          </cell>
          <cell r="DO398">
            <v>30332.242990654198</v>
          </cell>
          <cell r="DP398">
            <v>0</v>
          </cell>
          <cell r="DQ398">
            <v>30332.242990654198</v>
          </cell>
          <cell r="DR398">
            <v>1</v>
          </cell>
          <cell r="DS398">
            <v>0</v>
          </cell>
          <cell r="DT398">
            <v>0</v>
          </cell>
          <cell r="DU398">
            <v>0</v>
          </cell>
          <cell r="DV398">
            <v>0</v>
          </cell>
          <cell r="DW398">
            <v>0</v>
          </cell>
          <cell r="DX398">
            <v>0</v>
          </cell>
          <cell r="DY398">
            <v>0</v>
          </cell>
          <cell r="DZ398">
            <v>0</v>
          </cell>
          <cell r="EA398">
            <v>1306.45</v>
          </cell>
          <cell r="EB398">
            <v>1306.45</v>
          </cell>
          <cell r="EC398">
            <v>0</v>
          </cell>
          <cell r="ED398">
            <v>0</v>
          </cell>
          <cell r="EE398">
            <v>1306.45</v>
          </cell>
          <cell r="EF398">
            <v>1306.45</v>
          </cell>
          <cell r="EG398">
            <v>0</v>
          </cell>
          <cell r="EI398">
            <v>0</v>
          </cell>
          <cell r="EJ398">
            <v>0</v>
          </cell>
          <cell r="EK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160255.69299065421</v>
          </cell>
          <cell r="EQ398">
            <v>0</v>
          </cell>
          <cell r="ER398">
            <v>160255.69299065421</v>
          </cell>
          <cell r="ES398">
            <v>500221.69299065415</v>
          </cell>
          <cell r="ET398">
            <v>0</v>
          </cell>
          <cell r="EU398">
            <v>500221.69299065415</v>
          </cell>
          <cell r="EV398">
            <v>498915.24299065414</v>
          </cell>
          <cell r="EW398">
            <v>5482.5850878093861</v>
          </cell>
          <cell r="EX398">
            <v>4265</v>
          </cell>
          <cell r="EY398">
            <v>0</v>
          </cell>
          <cell r="EZ398">
            <v>388115</v>
          </cell>
          <cell r="FA398">
            <v>0</v>
          </cell>
          <cell r="FB398">
            <v>500221.69299065415</v>
          </cell>
          <cell r="FC398">
            <v>487510.29951501987</v>
          </cell>
          <cell r="FD398">
            <v>0</v>
          </cell>
          <cell r="FE398">
            <v>500221.69299065415</v>
          </cell>
        </row>
        <row r="399">
          <cell r="A399">
            <v>2081</v>
          </cell>
          <cell r="B399">
            <v>8812081</v>
          </cell>
          <cell r="C399">
            <v>4218</v>
          </cell>
          <cell r="D399" t="str">
            <v>RB054218</v>
          </cell>
          <cell r="E399" t="str">
            <v>Stanway Fiveways Primary School</v>
          </cell>
          <cell r="F399" t="str">
            <v>P</v>
          </cell>
          <cell r="G399" t="str">
            <v>Y</v>
          </cell>
          <cell r="H399">
            <v>10023729</v>
          </cell>
          <cell r="I399" t="str">
            <v/>
          </cell>
          <cell r="K399">
            <v>2081</v>
          </cell>
          <cell r="L399">
            <v>114764</v>
          </cell>
          <cell r="M399">
            <v>25</v>
          </cell>
          <cell r="O399">
            <v>7</v>
          </cell>
          <cell r="P399">
            <v>0</v>
          </cell>
          <cell r="Q399">
            <v>0</v>
          </cell>
          <cell r="S399">
            <v>67.583333333333329</v>
          </cell>
          <cell r="T399">
            <v>419</v>
          </cell>
          <cell r="V399">
            <v>486.58333333333331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486.58333333333331</v>
          </cell>
          <cell r="AF399">
            <v>1536678.825</v>
          </cell>
          <cell r="AG399">
            <v>0</v>
          </cell>
          <cell r="AH399">
            <v>0</v>
          </cell>
          <cell r="AI399">
            <v>0</v>
          </cell>
          <cell r="AJ399">
            <v>1536678.825</v>
          </cell>
          <cell r="AK399">
            <v>80.409957627118843</v>
          </cell>
          <cell r="AL399">
            <v>37792.680084745858</v>
          </cell>
          <cell r="AM399">
            <v>0</v>
          </cell>
          <cell r="AN399">
            <v>0</v>
          </cell>
          <cell r="AO399">
            <v>37792.680084745858</v>
          </cell>
          <cell r="AP399">
            <v>86.595338983050723</v>
          </cell>
          <cell r="AQ399">
            <v>51091.249999999927</v>
          </cell>
          <cell r="AR399">
            <v>0</v>
          </cell>
          <cell r="AS399">
            <v>0</v>
          </cell>
          <cell r="AT399">
            <v>51091.249999999927</v>
          </cell>
          <cell r="AU399">
            <v>446.98982869379006</v>
          </cell>
          <cell r="AV399">
            <v>0</v>
          </cell>
          <cell r="AW399">
            <v>11.461277658815122</v>
          </cell>
          <cell r="AX399">
            <v>2521.481084939327</v>
          </cell>
          <cell r="AY399">
            <v>3.1258029978586697</v>
          </cell>
          <cell r="AZ399">
            <v>843.96680942184082</v>
          </cell>
          <cell r="BA399">
            <v>23.964489650249828</v>
          </cell>
          <cell r="BB399">
            <v>10065.085653104928</v>
          </cell>
          <cell r="BC399">
            <v>0</v>
          </cell>
          <cell r="BD399">
            <v>0</v>
          </cell>
          <cell r="BE399">
            <v>1.0419343326195583</v>
          </cell>
          <cell r="BF399">
            <v>510.54782298358356</v>
          </cell>
          <cell r="BG399">
            <v>0</v>
          </cell>
          <cell r="BH399">
            <v>0</v>
          </cell>
          <cell r="BI399">
            <v>13941.081370449681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13941.081370449681</v>
          </cell>
          <cell r="BZ399">
            <v>102825.01145519546</v>
          </cell>
          <cell r="CA399">
            <v>0</v>
          </cell>
          <cell r="CB399">
            <v>102825.01145519546</v>
          </cell>
          <cell r="CC399">
            <v>115.51978417266184</v>
          </cell>
          <cell r="CD399">
            <v>130537.35611510789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130537.35611510789</v>
          </cell>
          <cell r="CR399">
            <v>16.164463276836134</v>
          </cell>
          <cell r="CS399">
            <v>14952.128531073424</v>
          </cell>
          <cell r="CT399">
            <v>0</v>
          </cell>
          <cell r="CU399">
            <v>0</v>
          </cell>
          <cell r="CV399">
            <v>14952.128531073424</v>
          </cell>
          <cell r="CW399">
            <v>17.419451073985666</v>
          </cell>
          <cell r="CX399">
            <v>9841.9898568019016</v>
          </cell>
          <cell r="CY399">
            <v>0</v>
          </cell>
          <cell r="CZ399">
            <v>0</v>
          </cell>
          <cell r="DA399">
            <v>9841.9898568019016</v>
          </cell>
          <cell r="DB399">
            <v>1794835.3109581787</v>
          </cell>
          <cell r="DC399">
            <v>0</v>
          </cell>
          <cell r="DD399">
            <v>1794835.3109581787</v>
          </cell>
          <cell r="DE399">
            <v>128617</v>
          </cell>
          <cell r="DF399">
            <v>0</v>
          </cell>
          <cell r="DG399">
            <v>128617</v>
          </cell>
          <cell r="DH399">
            <v>69.511904761904759</v>
          </cell>
          <cell r="DI399">
            <v>0</v>
          </cell>
          <cell r="DJ399">
            <v>0.79500000000000004</v>
          </cell>
          <cell r="DK399">
            <v>0</v>
          </cell>
          <cell r="DL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1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DZ399">
            <v>0</v>
          </cell>
          <cell r="EA399">
            <v>62464</v>
          </cell>
          <cell r="EB399">
            <v>63440</v>
          </cell>
          <cell r="EC399">
            <v>0</v>
          </cell>
          <cell r="ED399">
            <v>0</v>
          </cell>
          <cell r="EE399">
            <v>63440</v>
          </cell>
          <cell r="EF399">
            <v>63440</v>
          </cell>
          <cell r="EG399">
            <v>0</v>
          </cell>
          <cell r="EI399">
            <v>0</v>
          </cell>
          <cell r="EJ399">
            <v>0</v>
          </cell>
          <cell r="EK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192057</v>
          </cell>
          <cell r="EQ399">
            <v>0</v>
          </cell>
          <cell r="ER399">
            <v>192057</v>
          </cell>
          <cell r="ES399">
            <v>1986892.3109581787</v>
          </cell>
          <cell r="ET399">
            <v>0</v>
          </cell>
          <cell r="EU399">
            <v>1986892.3109581787</v>
          </cell>
          <cell r="EV399">
            <v>1923452.3109581787</v>
          </cell>
          <cell r="EW399">
            <v>3952.9761485696431</v>
          </cell>
          <cell r="EX399">
            <v>4265</v>
          </cell>
          <cell r="EY399">
            <v>312.0238514303569</v>
          </cell>
          <cell r="EZ399">
            <v>2075277.9166666665</v>
          </cell>
          <cell r="FA399">
            <v>151825.6057084878</v>
          </cell>
          <cell r="FB399">
            <v>2138717.9166666665</v>
          </cell>
          <cell r="FC399">
            <v>2115006.3030873202</v>
          </cell>
          <cell r="FD399">
            <v>0</v>
          </cell>
          <cell r="FE399">
            <v>2138717.9166666665</v>
          </cell>
        </row>
        <row r="400">
          <cell r="A400">
            <v>2041</v>
          </cell>
          <cell r="B400">
            <v>8812041</v>
          </cell>
          <cell r="C400">
            <v>4216</v>
          </cell>
          <cell r="D400" t="str">
            <v>RB054216</v>
          </cell>
          <cell r="E400" t="str">
            <v>Stanway Primary School</v>
          </cell>
          <cell r="F400" t="str">
            <v>P</v>
          </cell>
          <cell r="G400" t="str">
            <v>Y</v>
          </cell>
          <cell r="H400">
            <v>10023732</v>
          </cell>
          <cell r="I400" t="str">
            <v/>
          </cell>
          <cell r="K400">
            <v>2041</v>
          </cell>
          <cell r="L400">
            <v>114732</v>
          </cell>
          <cell r="O400">
            <v>7</v>
          </cell>
          <cell r="P400">
            <v>0</v>
          </cell>
          <cell r="Q400">
            <v>0</v>
          </cell>
          <cell r="S400">
            <v>54</v>
          </cell>
          <cell r="T400">
            <v>337</v>
          </cell>
          <cell r="V400">
            <v>391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391</v>
          </cell>
          <cell r="AF400">
            <v>1234817.0999999999</v>
          </cell>
          <cell r="AG400">
            <v>0</v>
          </cell>
          <cell r="AH400">
            <v>0</v>
          </cell>
          <cell r="AI400">
            <v>0</v>
          </cell>
          <cell r="AJ400">
            <v>1234817.0999999999</v>
          </cell>
          <cell r="AK400">
            <v>27.999999999999982</v>
          </cell>
          <cell r="AL400">
            <v>13159.999999999991</v>
          </cell>
          <cell r="AM400">
            <v>0</v>
          </cell>
          <cell r="AN400">
            <v>0</v>
          </cell>
          <cell r="AO400">
            <v>13159.999999999991</v>
          </cell>
          <cell r="AP400">
            <v>31</v>
          </cell>
          <cell r="AQ400">
            <v>18290</v>
          </cell>
          <cell r="AR400">
            <v>0</v>
          </cell>
          <cell r="AS400">
            <v>0</v>
          </cell>
          <cell r="AT400">
            <v>18290</v>
          </cell>
          <cell r="AU400">
            <v>351.99999999999989</v>
          </cell>
          <cell r="AV400">
            <v>0</v>
          </cell>
          <cell r="AW400">
            <v>10.000000000000007</v>
          </cell>
          <cell r="AX400">
            <v>2200.0000000000014</v>
          </cell>
          <cell r="AY400">
            <v>8.0000000000000053</v>
          </cell>
          <cell r="AZ400">
            <v>2160.0000000000014</v>
          </cell>
          <cell r="BA400">
            <v>16.000000000000011</v>
          </cell>
          <cell r="BB400">
            <v>6720.0000000000045</v>
          </cell>
          <cell r="BC400">
            <v>1.0000000000000007</v>
          </cell>
          <cell r="BD400">
            <v>460.00000000000028</v>
          </cell>
          <cell r="BE400">
            <v>4.0000000000000027</v>
          </cell>
          <cell r="BF400">
            <v>1960.0000000000014</v>
          </cell>
          <cell r="BG400">
            <v>0</v>
          </cell>
          <cell r="BH400">
            <v>0</v>
          </cell>
          <cell r="BI400">
            <v>13500.000000000009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13500.000000000009</v>
          </cell>
          <cell r="BZ400">
            <v>44950</v>
          </cell>
          <cell r="CA400">
            <v>0</v>
          </cell>
          <cell r="CB400">
            <v>44950</v>
          </cell>
          <cell r="CC400">
            <v>99.829787234042541</v>
          </cell>
          <cell r="CD400">
            <v>112807.65957446807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112807.65957446807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8.1216617210682376</v>
          </cell>
          <cell r="CX400">
            <v>4588.7388724035545</v>
          </cell>
          <cell r="CY400">
            <v>0</v>
          </cell>
          <cell r="CZ400">
            <v>0</v>
          </cell>
          <cell r="DA400">
            <v>4588.7388724035545</v>
          </cell>
          <cell r="DB400">
            <v>1397163.4984468715</v>
          </cell>
          <cell r="DC400">
            <v>0</v>
          </cell>
          <cell r="DD400">
            <v>1397163.4984468715</v>
          </cell>
          <cell r="DE400">
            <v>128617</v>
          </cell>
          <cell r="DF400">
            <v>0</v>
          </cell>
          <cell r="DG400">
            <v>128617</v>
          </cell>
          <cell r="DH400">
            <v>55.857142857142854</v>
          </cell>
          <cell r="DI400">
            <v>0</v>
          </cell>
          <cell r="DJ400">
            <v>0.90600000000000003</v>
          </cell>
          <cell r="DK400">
            <v>0</v>
          </cell>
          <cell r="DL400">
            <v>0</v>
          </cell>
          <cell r="DO400">
            <v>0</v>
          </cell>
          <cell r="DP400">
            <v>0</v>
          </cell>
          <cell r="DQ400">
            <v>0</v>
          </cell>
          <cell r="DR400">
            <v>1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0</v>
          </cell>
          <cell r="DX400">
            <v>0</v>
          </cell>
          <cell r="DY400">
            <v>0</v>
          </cell>
          <cell r="DZ400">
            <v>0</v>
          </cell>
          <cell r="EA400">
            <v>18463</v>
          </cell>
          <cell r="EB400">
            <v>19166</v>
          </cell>
          <cell r="EC400">
            <v>0</v>
          </cell>
          <cell r="ED400">
            <v>0</v>
          </cell>
          <cell r="EE400">
            <v>19166</v>
          </cell>
          <cell r="EF400">
            <v>19166</v>
          </cell>
          <cell r="EG400">
            <v>0</v>
          </cell>
          <cell r="EI400">
            <v>0</v>
          </cell>
          <cell r="EJ400">
            <v>0</v>
          </cell>
          <cell r="EK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147783</v>
          </cell>
          <cell r="EQ400">
            <v>0</v>
          </cell>
          <cell r="ER400">
            <v>147783</v>
          </cell>
          <cell r="ES400">
            <v>1544946.4984468715</v>
          </cell>
          <cell r="ET400">
            <v>0</v>
          </cell>
          <cell r="EU400">
            <v>1544946.4984468715</v>
          </cell>
          <cell r="EV400">
            <v>1525780.4984468715</v>
          </cell>
          <cell r="EW400">
            <v>3902.2519141863722</v>
          </cell>
          <cell r="EX400">
            <v>4265</v>
          </cell>
          <cell r="EY400">
            <v>362.74808581362777</v>
          </cell>
          <cell r="EZ400">
            <v>1667615</v>
          </cell>
          <cell r="FA400">
            <v>141834.50155312847</v>
          </cell>
          <cell r="FB400">
            <v>1686781</v>
          </cell>
          <cell r="FC400">
            <v>1661623.4571264854</v>
          </cell>
          <cell r="FD400">
            <v>0</v>
          </cell>
          <cell r="FE400">
            <v>1686781</v>
          </cell>
        </row>
        <row r="401">
          <cell r="A401">
            <v>2163</v>
          </cell>
          <cell r="B401">
            <v>8812163</v>
          </cell>
          <cell r="E401" t="str">
            <v>Stapleford Abbotts Primary School</v>
          </cell>
          <cell r="F401" t="str">
            <v>P</v>
          </cell>
          <cell r="G401" t="str">
            <v/>
          </cell>
          <cell r="H401" t="str">
            <v/>
          </cell>
          <cell r="I401" t="str">
            <v>Y</v>
          </cell>
          <cell r="K401">
            <v>2163</v>
          </cell>
          <cell r="L401">
            <v>144881</v>
          </cell>
          <cell r="O401">
            <v>7</v>
          </cell>
          <cell r="P401">
            <v>0</v>
          </cell>
          <cell r="Q401">
            <v>0</v>
          </cell>
          <cell r="S401">
            <v>16</v>
          </cell>
          <cell r="T401">
            <v>95</v>
          </cell>
          <cell r="V401">
            <v>111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111</v>
          </cell>
          <cell r="AF401">
            <v>350549.1</v>
          </cell>
          <cell r="AG401">
            <v>0</v>
          </cell>
          <cell r="AH401">
            <v>0</v>
          </cell>
          <cell r="AI401">
            <v>0</v>
          </cell>
          <cell r="AJ401">
            <v>350549.1</v>
          </cell>
          <cell r="AK401">
            <v>29.999999999999972</v>
          </cell>
          <cell r="AL401">
            <v>14099.999999999987</v>
          </cell>
          <cell r="AM401">
            <v>0</v>
          </cell>
          <cell r="AN401">
            <v>0</v>
          </cell>
          <cell r="AO401">
            <v>14099.999999999987</v>
          </cell>
          <cell r="AP401">
            <v>29.999999999999972</v>
          </cell>
          <cell r="AQ401">
            <v>17699.999999999982</v>
          </cell>
          <cell r="AR401">
            <v>0</v>
          </cell>
          <cell r="AS401">
            <v>0</v>
          </cell>
          <cell r="AT401">
            <v>17699.999999999982</v>
          </cell>
          <cell r="AU401">
            <v>66.599999999999994</v>
          </cell>
          <cell r="AV401">
            <v>0</v>
          </cell>
          <cell r="AW401">
            <v>8.0727272727272688</v>
          </cell>
          <cell r="AX401">
            <v>1775.9999999999991</v>
          </cell>
          <cell r="AY401">
            <v>23.209090909090897</v>
          </cell>
          <cell r="AZ401">
            <v>6266.4545454545423</v>
          </cell>
          <cell r="BA401">
            <v>9.0818181818181802</v>
          </cell>
          <cell r="BB401">
            <v>3814.3636363636356</v>
          </cell>
          <cell r="BC401">
            <v>4.0363636363636397</v>
          </cell>
          <cell r="BD401">
            <v>1856.7272727272743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13713.54545454545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13713.54545454545</v>
          </cell>
          <cell r="BZ401">
            <v>45513.545454545419</v>
          </cell>
          <cell r="CA401">
            <v>0</v>
          </cell>
          <cell r="CB401">
            <v>45513.545454545419</v>
          </cell>
          <cell r="CC401">
            <v>44.400000000000006</v>
          </cell>
          <cell r="CD401">
            <v>50172.000000000007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50172.000000000007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4.6736842105263117</v>
          </cell>
          <cell r="CX401">
            <v>2640.6315789473661</v>
          </cell>
          <cell r="CY401">
            <v>0</v>
          </cell>
          <cell r="CZ401">
            <v>0</v>
          </cell>
          <cell r="DA401">
            <v>2640.6315789473661</v>
          </cell>
          <cell r="DB401">
            <v>448875.27703349281</v>
          </cell>
          <cell r="DC401">
            <v>0</v>
          </cell>
          <cell r="DD401">
            <v>448875.27703349281</v>
          </cell>
          <cell r="DE401">
            <v>128617</v>
          </cell>
          <cell r="DF401">
            <v>0</v>
          </cell>
          <cell r="DG401">
            <v>128617</v>
          </cell>
          <cell r="DH401">
            <v>15.857142857142858</v>
          </cell>
          <cell r="DI401">
            <v>0.5180240320427234</v>
          </cell>
          <cell r="DJ401">
            <v>2.4670000000000001</v>
          </cell>
          <cell r="DK401">
            <v>0</v>
          </cell>
          <cell r="DL401">
            <v>1</v>
          </cell>
          <cell r="DO401">
            <v>28491.321762349788</v>
          </cell>
          <cell r="DP401">
            <v>0</v>
          </cell>
          <cell r="DQ401">
            <v>28491.321762349788</v>
          </cell>
          <cell r="DR401">
            <v>1.0156360164</v>
          </cell>
          <cell r="DS401">
            <v>9475.1694889028204</v>
          </cell>
          <cell r="DT401">
            <v>0</v>
          </cell>
          <cell r="DU401">
            <v>9475.1694889028204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DZ401">
            <v>0</v>
          </cell>
          <cell r="EA401">
            <v>15145</v>
          </cell>
          <cell r="EB401">
            <v>15145</v>
          </cell>
          <cell r="EC401">
            <v>0</v>
          </cell>
          <cell r="ED401">
            <v>0</v>
          </cell>
          <cell r="EE401">
            <v>15145</v>
          </cell>
          <cell r="EF401">
            <v>15145</v>
          </cell>
          <cell r="EG401">
            <v>0</v>
          </cell>
          <cell r="EI401">
            <v>0</v>
          </cell>
          <cell r="EJ401">
            <v>0</v>
          </cell>
          <cell r="EK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181728.49125125259</v>
          </cell>
          <cell r="EQ401">
            <v>0</v>
          </cell>
          <cell r="ER401">
            <v>181728.49125125259</v>
          </cell>
          <cell r="ES401">
            <v>630603.7682847454</v>
          </cell>
          <cell r="ET401">
            <v>0</v>
          </cell>
          <cell r="EU401">
            <v>630603.7682847454</v>
          </cell>
          <cell r="EV401">
            <v>615458.7682847454</v>
          </cell>
          <cell r="EW401">
            <v>5544.6735881508594</v>
          </cell>
          <cell r="EX401">
            <v>4265</v>
          </cell>
          <cell r="EY401">
            <v>0</v>
          </cell>
          <cell r="EZ401">
            <v>473415</v>
          </cell>
          <cell r="FA401">
            <v>0</v>
          </cell>
          <cell r="FB401">
            <v>630603.7682847454</v>
          </cell>
          <cell r="FC401">
            <v>594143.07308340701</v>
          </cell>
          <cell r="FD401">
            <v>0</v>
          </cell>
          <cell r="FE401">
            <v>630603.7682847454</v>
          </cell>
        </row>
        <row r="402">
          <cell r="A402">
            <v>3841</v>
          </cell>
          <cell r="B402">
            <v>8813841</v>
          </cell>
          <cell r="E402" t="str">
            <v>Staples Road Primary School</v>
          </cell>
          <cell r="F402" t="str">
            <v>P</v>
          </cell>
          <cell r="G402" t="str">
            <v/>
          </cell>
          <cell r="H402" t="str">
            <v/>
          </cell>
          <cell r="I402" t="str">
            <v>Y</v>
          </cell>
          <cell r="K402">
            <v>3841</v>
          </cell>
          <cell r="L402">
            <v>146001</v>
          </cell>
          <cell r="O402">
            <v>7</v>
          </cell>
          <cell r="P402">
            <v>0</v>
          </cell>
          <cell r="Q402">
            <v>0</v>
          </cell>
          <cell r="S402">
            <v>89</v>
          </cell>
          <cell r="T402">
            <v>514</v>
          </cell>
          <cell r="V402">
            <v>603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603</v>
          </cell>
          <cell r="AF402">
            <v>1904334.3</v>
          </cell>
          <cell r="AG402">
            <v>0</v>
          </cell>
          <cell r="AH402">
            <v>0</v>
          </cell>
          <cell r="AI402">
            <v>0</v>
          </cell>
          <cell r="AJ402">
            <v>1904334.3</v>
          </cell>
          <cell r="AK402">
            <v>29.000000000000014</v>
          </cell>
          <cell r="AL402">
            <v>13630.000000000007</v>
          </cell>
          <cell r="AM402">
            <v>0</v>
          </cell>
          <cell r="AN402">
            <v>0</v>
          </cell>
          <cell r="AO402">
            <v>13630.000000000007</v>
          </cell>
          <cell r="AP402">
            <v>35.000000000000014</v>
          </cell>
          <cell r="AQ402">
            <v>20650.000000000007</v>
          </cell>
          <cell r="AR402">
            <v>0</v>
          </cell>
          <cell r="AS402">
            <v>0</v>
          </cell>
          <cell r="AT402">
            <v>20650.000000000007</v>
          </cell>
          <cell r="AU402">
            <v>541.69499999999982</v>
          </cell>
          <cell r="AV402">
            <v>0</v>
          </cell>
          <cell r="AW402">
            <v>20.09999999999998</v>
          </cell>
          <cell r="AX402">
            <v>4421.9999999999955</v>
          </cell>
          <cell r="AY402">
            <v>31.155000000000022</v>
          </cell>
          <cell r="AZ402">
            <v>8411.8500000000058</v>
          </cell>
          <cell r="BA402">
            <v>0</v>
          </cell>
          <cell r="BB402">
            <v>0</v>
          </cell>
          <cell r="BC402">
            <v>10.05000000000002</v>
          </cell>
          <cell r="BD402">
            <v>4623.0000000000091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17456.850000000013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17456.850000000013</v>
          </cell>
          <cell r="BZ402">
            <v>51736.850000000028</v>
          </cell>
          <cell r="CA402">
            <v>0</v>
          </cell>
          <cell r="CB402">
            <v>51736.850000000028</v>
          </cell>
          <cell r="CC402">
            <v>146.98124999999999</v>
          </cell>
          <cell r="CD402">
            <v>166088.8125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166088.8125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23.463035019455265</v>
          </cell>
          <cell r="CX402">
            <v>13256.614785992226</v>
          </cell>
          <cell r="CY402">
            <v>0</v>
          </cell>
          <cell r="CZ402">
            <v>0</v>
          </cell>
          <cell r="DA402">
            <v>13256.614785992226</v>
          </cell>
          <cell r="DB402">
            <v>2135416.5772859924</v>
          </cell>
          <cell r="DC402">
            <v>0</v>
          </cell>
          <cell r="DD402">
            <v>2135416.5772859924</v>
          </cell>
          <cell r="DE402">
            <v>128617</v>
          </cell>
          <cell r="DF402">
            <v>0</v>
          </cell>
          <cell r="DG402">
            <v>128617</v>
          </cell>
          <cell r="DH402">
            <v>86.142857142857139</v>
          </cell>
          <cell r="DI402">
            <v>0</v>
          </cell>
          <cell r="DJ402">
            <v>1.109</v>
          </cell>
          <cell r="DK402">
            <v>0</v>
          </cell>
          <cell r="DL402">
            <v>0</v>
          </cell>
          <cell r="DO402">
            <v>0</v>
          </cell>
          <cell r="DP402">
            <v>0</v>
          </cell>
          <cell r="DQ402">
            <v>0</v>
          </cell>
          <cell r="DR402">
            <v>1.0156360164</v>
          </cell>
          <cell r="DS402">
            <v>35400.466144594466</v>
          </cell>
          <cell r="DT402">
            <v>0</v>
          </cell>
          <cell r="DU402">
            <v>35400.466144594466</v>
          </cell>
          <cell r="DV402">
            <v>0</v>
          </cell>
          <cell r="DW402">
            <v>0</v>
          </cell>
          <cell r="DX402">
            <v>0</v>
          </cell>
          <cell r="DY402">
            <v>0</v>
          </cell>
          <cell r="DZ402">
            <v>0</v>
          </cell>
          <cell r="EA402">
            <v>7641.5</v>
          </cell>
          <cell r="EB402">
            <v>7641.5</v>
          </cell>
          <cell r="EC402">
            <v>0</v>
          </cell>
          <cell r="ED402">
            <v>0</v>
          </cell>
          <cell r="EE402">
            <v>7641.5</v>
          </cell>
          <cell r="EF402">
            <v>7641.5</v>
          </cell>
          <cell r="EG402">
            <v>0</v>
          </cell>
          <cell r="EI402">
            <v>0</v>
          </cell>
          <cell r="EJ402">
            <v>0</v>
          </cell>
          <cell r="EK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171658.96614459448</v>
          </cell>
          <cell r="EQ402">
            <v>0</v>
          </cell>
          <cell r="ER402">
            <v>171658.96614459448</v>
          </cell>
          <cell r="ES402">
            <v>2307075.5434305868</v>
          </cell>
          <cell r="ET402">
            <v>0</v>
          </cell>
          <cell r="EU402">
            <v>2307075.5434305868</v>
          </cell>
          <cell r="EV402">
            <v>2299434.0434305868</v>
          </cell>
          <cell r="EW402">
            <v>3813.3234551087676</v>
          </cell>
          <cell r="EX402">
            <v>4265</v>
          </cell>
          <cell r="EY402">
            <v>451.67654489123242</v>
          </cell>
          <cell r="EZ402">
            <v>2571795</v>
          </cell>
          <cell r="FA402">
            <v>272360.95656941319</v>
          </cell>
          <cell r="FB402">
            <v>2579436.5</v>
          </cell>
          <cell r="FC402">
            <v>2543936.3094039271</v>
          </cell>
          <cell r="FD402">
            <v>0</v>
          </cell>
          <cell r="FE402">
            <v>2579436.5</v>
          </cell>
        </row>
        <row r="403">
          <cell r="A403">
            <v>2550</v>
          </cell>
          <cell r="B403">
            <v>8812550</v>
          </cell>
          <cell r="C403">
            <v>4238</v>
          </cell>
          <cell r="D403" t="str">
            <v>RB054238</v>
          </cell>
          <cell r="E403" t="str">
            <v>Stebbing Primary School</v>
          </cell>
          <cell r="F403" t="str">
            <v>P</v>
          </cell>
          <cell r="G403" t="str">
            <v>Y</v>
          </cell>
          <cell r="H403">
            <v>10022659</v>
          </cell>
          <cell r="I403" t="str">
            <v/>
          </cell>
          <cell r="K403">
            <v>2550</v>
          </cell>
          <cell r="L403">
            <v>114888</v>
          </cell>
          <cell r="O403">
            <v>7</v>
          </cell>
          <cell r="P403">
            <v>0</v>
          </cell>
          <cell r="Q403">
            <v>0</v>
          </cell>
          <cell r="S403">
            <v>29</v>
          </cell>
          <cell r="T403">
            <v>145</v>
          </cell>
          <cell r="V403">
            <v>174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174</v>
          </cell>
          <cell r="AF403">
            <v>549509.4</v>
          </cell>
          <cell r="AG403">
            <v>0</v>
          </cell>
          <cell r="AH403">
            <v>0</v>
          </cell>
          <cell r="AI403">
            <v>0</v>
          </cell>
          <cell r="AJ403">
            <v>549509.4</v>
          </cell>
          <cell r="AK403">
            <v>22.999999999999996</v>
          </cell>
          <cell r="AL403">
            <v>10809.999999999998</v>
          </cell>
          <cell r="AM403">
            <v>0</v>
          </cell>
          <cell r="AN403">
            <v>0</v>
          </cell>
          <cell r="AO403">
            <v>10809.999999999998</v>
          </cell>
          <cell r="AP403">
            <v>29.999999999999954</v>
          </cell>
          <cell r="AQ403">
            <v>17699.999999999975</v>
          </cell>
          <cell r="AR403">
            <v>0</v>
          </cell>
          <cell r="AS403">
            <v>0</v>
          </cell>
          <cell r="AT403">
            <v>17699.999999999975</v>
          </cell>
          <cell r="AU403">
            <v>174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28509.999999999971</v>
          </cell>
          <cell r="CA403">
            <v>0</v>
          </cell>
          <cell r="CB403">
            <v>28509.999999999971</v>
          </cell>
          <cell r="CC403">
            <v>31.071428571428573</v>
          </cell>
          <cell r="CD403">
            <v>35110.71428571429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35110.71428571429</v>
          </cell>
          <cell r="CR403">
            <v>2.5599999999999969</v>
          </cell>
          <cell r="CS403">
            <v>2367.9999999999973</v>
          </cell>
          <cell r="CT403">
            <v>0</v>
          </cell>
          <cell r="CU403">
            <v>0</v>
          </cell>
          <cell r="CV403">
            <v>2367.9999999999973</v>
          </cell>
          <cell r="CW403">
            <v>1.1999999999999997</v>
          </cell>
          <cell r="CX403">
            <v>677.99999999999989</v>
          </cell>
          <cell r="CY403">
            <v>0</v>
          </cell>
          <cell r="CZ403">
            <v>0</v>
          </cell>
          <cell r="DA403">
            <v>677.99999999999989</v>
          </cell>
          <cell r="DB403">
            <v>616176.11428571434</v>
          </cell>
          <cell r="DC403">
            <v>0</v>
          </cell>
          <cell r="DD403">
            <v>616176.11428571434</v>
          </cell>
          <cell r="DE403">
            <v>128617</v>
          </cell>
          <cell r="DF403">
            <v>0</v>
          </cell>
          <cell r="DG403">
            <v>128617</v>
          </cell>
          <cell r="DH403">
            <v>24.857142857142858</v>
          </cell>
          <cell r="DI403">
            <v>0</v>
          </cell>
          <cell r="DJ403">
            <v>3.2090000000000001</v>
          </cell>
          <cell r="DK403">
            <v>0</v>
          </cell>
          <cell r="DL403">
            <v>1</v>
          </cell>
          <cell r="DO403">
            <v>0</v>
          </cell>
          <cell r="DP403">
            <v>0</v>
          </cell>
          <cell r="DQ403">
            <v>0</v>
          </cell>
          <cell r="DR403">
            <v>1</v>
          </cell>
          <cell r="DS403">
            <v>0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0</v>
          </cell>
          <cell r="DY403">
            <v>0</v>
          </cell>
          <cell r="DZ403">
            <v>0</v>
          </cell>
          <cell r="EA403">
            <v>3046.4</v>
          </cell>
          <cell r="EB403">
            <v>3094</v>
          </cell>
          <cell r="EC403">
            <v>0</v>
          </cell>
          <cell r="ED403">
            <v>0</v>
          </cell>
          <cell r="EE403">
            <v>3094</v>
          </cell>
          <cell r="EF403">
            <v>3094</v>
          </cell>
          <cell r="EG403">
            <v>0</v>
          </cell>
          <cell r="EI403">
            <v>0</v>
          </cell>
          <cell r="EJ403">
            <v>0</v>
          </cell>
          <cell r="EK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131711</v>
          </cell>
          <cell r="EQ403">
            <v>0</v>
          </cell>
          <cell r="ER403">
            <v>131711</v>
          </cell>
          <cell r="ES403">
            <v>747887.11428571434</v>
          </cell>
          <cell r="ET403">
            <v>0</v>
          </cell>
          <cell r="EU403">
            <v>747887.11428571434</v>
          </cell>
          <cell r="EV403">
            <v>744793.11428571434</v>
          </cell>
          <cell r="EW403">
            <v>4280.4201970443355</v>
          </cell>
          <cell r="EX403">
            <v>4265</v>
          </cell>
          <cell r="EY403">
            <v>0</v>
          </cell>
          <cell r="EZ403">
            <v>742110</v>
          </cell>
          <cell r="FA403">
            <v>0</v>
          </cell>
          <cell r="FB403">
            <v>747887.11428571434</v>
          </cell>
          <cell r="FC403">
            <v>740527.24257760565</v>
          </cell>
          <cell r="FD403">
            <v>0</v>
          </cell>
          <cell r="FE403">
            <v>747887.11428571434</v>
          </cell>
        </row>
        <row r="404">
          <cell r="A404">
            <v>2172</v>
          </cell>
          <cell r="B404">
            <v>8812172</v>
          </cell>
          <cell r="E404" t="str">
            <v>Steeple Bumpstead Primary School</v>
          </cell>
          <cell r="F404" t="str">
            <v>P</v>
          </cell>
          <cell r="G404" t="str">
            <v/>
          </cell>
          <cell r="H404" t="str">
            <v/>
          </cell>
          <cell r="I404" t="str">
            <v>Y</v>
          </cell>
          <cell r="K404">
            <v>2172</v>
          </cell>
          <cell r="L404">
            <v>145725</v>
          </cell>
          <cell r="O404">
            <v>7</v>
          </cell>
          <cell r="P404">
            <v>0</v>
          </cell>
          <cell r="Q404">
            <v>0</v>
          </cell>
          <cell r="S404">
            <v>22</v>
          </cell>
          <cell r="T404">
            <v>151</v>
          </cell>
          <cell r="V404">
            <v>173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173</v>
          </cell>
          <cell r="AF404">
            <v>546351.29999999993</v>
          </cell>
          <cell r="AG404">
            <v>0</v>
          </cell>
          <cell r="AH404">
            <v>0</v>
          </cell>
          <cell r="AI404">
            <v>0</v>
          </cell>
          <cell r="AJ404">
            <v>546351.29999999993</v>
          </cell>
          <cell r="AK404">
            <v>12.999999999999993</v>
          </cell>
          <cell r="AL404">
            <v>6109.9999999999964</v>
          </cell>
          <cell r="AM404">
            <v>0</v>
          </cell>
          <cell r="AN404">
            <v>0</v>
          </cell>
          <cell r="AO404">
            <v>6109.9999999999964</v>
          </cell>
          <cell r="AP404">
            <v>17.999999999999918</v>
          </cell>
          <cell r="AQ404">
            <v>10619.999999999951</v>
          </cell>
          <cell r="AR404">
            <v>0</v>
          </cell>
          <cell r="AS404">
            <v>0</v>
          </cell>
          <cell r="AT404">
            <v>10619.999999999951</v>
          </cell>
          <cell r="AU404">
            <v>163.94767441860461</v>
          </cell>
          <cell r="AV404">
            <v>0</v>
          </cell>
          <cell r="AW404">
            <v>8.0465116279069697</v>
          </cell>
          <cell r="AX404">
            <v>1770.2325581395332</v>
          </cell>
          <cell r="AY404">
            <v>1.0058139534883717</v>
          </cell>
          <cell r="AZ404">
            <v>271.56976744186034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2041.8023255813937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2041.8023255813937</v>
          </cell>
          <cell r="BZ404">
            <v>18771.802325581342</v>
          </cell>
          <cell r="CA404">
            <v>0</v>
          </cell>
          <cell r="CB404">
            <v>18771.802325581342</v>
          </cell>
          <cell r="CC404">
            <v>36.132911392405063</v>
          </cell>
          <cell r="CD404">
            <v>40830.189873417723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40830.189873417723</v>
          </cell>
          <cell r="CR404">
            <v>2.7720467836257345</v>
          </cell>
          <cell r="CS404">
            <v>2564.1432748538045</v>
          </cell>
          <cell r="CT404">
            <v>0</v>
          </cell>
          <cell r="CU404">
            <v>0</v>
          </cell>
          <cell r="CV404">
            <v>2564.1432748538045</v>
          </cell>
          <cell r="CW404">
            <v>1.1456953642384105</v>
          </cell>
          <cell r="CX404">
            <v>647.31788079470186</v>
          </cell>
          <cell r="CY404">
            <v>0</v>
          </cell>
          <cell r="CZ404">
            <v>0</v>
          </cell>
          <cell r="DA404">
            <v>647.31788079470186</v>
          </cell>
          <cell r="DB404">
            <v>609164.75335464766</v>
          </cell>
          <cell r="DC404">
            <v>0</v>
          </cell>
          <cell r="DD404">
            <v>609164.75335464766</v>
          </cell>
          <cell r="DE404">
            <v>128617</v>
          </cell>
          <cell r="DF404">
            <v>0</v>
          </cell>
          <cell r="DG404">
            <v>128617</v>
          </cell>
          <cell r="DH404">
            <v>24.714285714285715</v>
          </cell>
          <cell r="DI404">
            <v>0</v>
          </cell>
          <cell r="DJ404">
            <v>3.206</v>
          </cell>
          <cell r="DK404">
            <v>0</v>
          </cell>
          <cell r="DL404">
            <v>1</v>
          </cell>
          <cell r="DO404">
            <v>0</v>
          </cell>
          <cell r="DP404">
            <v>0</v>
          </cell>
          <cell r="DQ404">
            <v>0</v>
          </cell>
          <cell r="DR404">
            <v>1</v>
          </cell>
          <cell r="DS404">
            <v>0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DZ404">
            <v>0</v>
          </cell>
          <cell r="EA404">
            <v>3722.15</v>
          </cell>
          <cell r="EB404">
            <v>3722.15</v>
          </cell>
          <cell r="EC404">
            <v>0</v>
          </cell>
          <cell r="ED404">
            <v>0</v>
          </cell>
          <cell r="EE404">
            <v>3722.15</v>
          </cell>
          <cell r="EF404">
            <v>3722.1500000000005</v>
          </cell>
          <cell r="EG404">
            <v>0</v>
          </cell>
          <cell r="EI404">
            <v>0</v>
          </cell>
          <cell r="EJ404">
            <v>0</v>
          </cell>
          <cell r="EK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132339.15</v>
          </cell>
          <cell r="EQ404">
            <v>0</v>
          </cell>
          <cell r="ER404">
            <v>132339.15</v>
          </cell>
          <cell r="ES404">
            <v>741503.90335464769</v>
          </cell>
          <cell r="ET404">
            <v>0</v>
          </cell>
          <cell r="EU404">
            <v>741503.90335464769</v>
          </cell>
          <cell r="EV404">
            <v>737781.75335464766</v>
          </cell>
          <cell r="EW404">
            <v>4264.6344124546104</v>
          </cell>
          <cell r="EX404">
            <v>4265</v>
          </cell>
          <cell r="EY404">
            <v>0.36558754538964422</v>
          </cell>
          <cell r="EZ404">
            <v>737845</v>
          </cell>
          <cell r="FA404">
            <v>63.246645352337509</v>
          </cell>
          <cell r="FB404">
            <v>741567.15</v>
          </cell>
          <cell r="FC404">
            <v>741600.87698068784</v>
          </cell>
          <cell r="FD404">
            <v>33.726980687817559</v>
          </cell>
          <cell r="FE404">
            <v>741600.87698068784</v>
          </cell>
        </row>
        <row r="405">
          <cell r="A405">
            <v>3460</v>
          </cell>
          <cell r="B405">
            <v>8813460</v>
          </cell>
          <cell r="E405" t="str">
            <v>Stisted Church of England Primary Academy</v>
          </cell>
          <cell r="F405" t="str">
            <v>P</v>
          </cell>
          <cell r="G405" t="str">
            <v/>
          </cell>
          <cell r="H405" t="str">
            <v/>
          </cell>
          <cell r="I405" t="str">
            <v>Y</v>
          </cell>
          <cell r="K405">
            <v>3460</v>
          </cell>
          <cell r="L405">
            <v>137544</v>
          </cell>
          <cell r="O405">
            <v>7</v>
          </cell>
          <cell r="P405">
            <v>0</v>
          </cell>
          <cell r="Q405">
            <v>0</v>
          </cell>
          <cell r="S405">
            <v>15</v>
          </cell>
          <cell r="T405">
            <v>89</v>
          </cell>
          <cell r="V405">
            <v>104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104</v>
          </cell>
          <cell r="AF405">
            <v>328442.39999999997</v>
          </cell>
          <cell r="AG405">
            <v>0</v>
          </cell>
          <cell r="AH405">
            <v>0</v>
          </cell>
          <cell r="AI405">
            <v>0</v>
          </cell>
          <cell r="AJ405">
            <v>328442.39999999997</v>
          </cell>
          <cell r="AK405">
            <v>8.9999999999999947</v>
          </cell>
          <cell r="AL405">
            <v>4229.9999999999973</v>
          </cell>
          <cell r="AM405">
            <v>0</v>
          </cell>
          <cell r="AN405">
            <v>0</v>
          </cell>
          <cell r="AO405">
            <v>4229.9999999999973</v>
          </cell>
          <cell r="AP405">
            <v>13</v>
          </cell>
          <cell r="AQ405">
            <v>7670</v>
          </cell>
          <cell r="AR405">
            <v>0</v>
          </cell>
          <cell r="AS405">
            <v>0</v>
          </cell>
          <cell r="AT405">
            <v>7670</v>
          </cell>
          <cell r="AU405">
            <v>69.669902912621339</v>
          </cell>
          <cell r="AV405">
            <v>0</v>
          </cell>
          <cell r="AW405">
            <v>33.320388349514552</v>
          </cell>
          <cell r="AX405">
            <v>7330.485436893201</v>
          </cell>
          <cell r="AY405">
            <v>1.0097087378640777</v>
          </cell>
          <cell r="AZ405">
            <v>272.62135922330094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7603.1067961165018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7603.1067961165018</v>
          </cell>
          <cell r="BZ405">
            <v>19503.106796116499</v>
          </cell>
          <cell r="CA405">
            <v>0</v>
          </cell>
          <cell r="CB405">
            <v>19503.106796116499</v>
          </cell>
          <cell r="CC405">
            <v>17.142857142857142</v>
          </cell>
          <cell r="CD405">
            <v>19371.428571428572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19371.428571428572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1.168539325842699</v>
          </cell>
          <cell r="CX405">
            <v>660.22471910112495</v>
          </cell>
          <cell r="CY405">
            <v>0</v>
          </cell>
          <cell r="CZ405">
            <v>0</v>
          </cell>
          <cell r="DA405">
            <v>660.22471910112495</v>
          </cell>
          <cell r="DB405">
            <v>367977.16008664615</v>
          </cell>
          <cell r="DC405">
            <v>0</v>
          </cell>
          <cell r="DD405">
            <v>367977.16008664615</v>
          </cell>
          <cell r="DE405">
            <v>128617</v>
          </cell>
          <cell r="DF405">
            <v>0</v>
          </cell>
          <cell r="DG405">
            <v>128617</v>
          </cell>
          <cell r="DH405">
            <v>14.857142857142858</v>
          </cell>
          <cell r="DI405">
            <v>0.61148197596795706</v>
          </cell>
          <cell r="DJ405">
            <v>2.3650000000000002</v>
          </cell>
          <cell r="DK405">
            <v>0</v>
          </cell>
          <cell r="DL405">
            <v>1</v>
          </cell>
          <cell r="DO405">
            <v>33631.508678237638</v>
          </cell>
          <cell r="DP405">
            <v>0</v>
          </cell>
          <cell r="DQ405">
            <v>33631.508678237638</v>
          </cell>
          <cell r="DR405">
            <v>1</v>
          </cell>
          <cell r="DS405">
            <v>0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DZ405">
            <v>0</v>
          </cell>
          <cell r="EA405">
            <v>1273.6600000000001</v>
          </cell>
          <cell r="EB405">
            <v>1273.6600000000001</v>
          </cell>
          <cell r="EC405">
            <v>0</v>
          </cell>
          <cell r="ED405">
            <v>0</v>
          </cell>
          <cell r="EE405">
            <v>1273.6600000000001</v>
          </cell>
          <cell r="EF405">
            <v>1273.6600000000001</v>
          </cell>
          <cell r="EG405">
            <v>0</v>
          </cell>
          <cell r="EI405">
            <v>0</v>
          </cell>
          <cell r="EJ405">
            <v>0</v>
          </cell>
          <cell r="EK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163522.16867823765</v>
          </cell>
          <cell r="EQ405">
            <v>0</v>
          </cell>
          <cell r="ER405">
            <v>163522.16867823765</v>
          </cell>
          <cell r="ES405">
            <v>531499.3287648838</v>
          </cell>
          <cell r="ET405">
            <v>0</v>
          </cell>
          <cell r="EU405">
            <v>531499.3287648838</v>
          </cell>
          <cell r="EV405">
            <v>530225.66876488377</v>
          </cell>
          <cell r="EW405">
            <v>5098.3237381238823</v>
          </cell>
          <cell r="EX405">
            <v>4265</v>
          </cell>
          <cell r="EY405">
            <v>0</v>
          </cell>
          <cell r="EZ405">
            <v>443560</v>
          </cell>
          <cell r="FA405">
            <v>0</v>
          </cell>
          <cell r="FB405">
            <v>531499.3287648838</v>
          </cell>
          <cell r="FC405">
            <v>510016.46482962603</v>
          </cell>
          <cell r="FD405">
            <v>0</v>
          </cell>
          <cell r="FE405">
            <v>531499.3287648838</v>
          </cell>
        </row>
        <row r="406">
          <cell r="A406">
            <v>3225</v>
          </cell>
          <cell r="B406">
            <v>8813225</v>
          </cell>
          <cell r="C406">
            <v>4262</v>
          </cell>
          <cell r="D406" t="str">
            <v>RB054262</v>
          </cell>
          <cell r="E406" t="str">
            <v>Stock Church of England Primary School</v>
          </cell>
          <cell r="F406" t="str">
            <v>P</v>
          </cell>
          <cell r="G406" t="str">
            <v>Y</v>
          </cell>
          <cell r="H406">
            <v>10041556</v>
          </cell>
          <cell r="I406" t="str">
            <v/>
          </cell>
          <cell r="K406">
            <v>3225</v>
          </cell>
          <cell r="L406">
            <v>115120</v>
          </cell>
          <cell r="O406">
            <v>7</v>
          </cell>
          <cell r="P406">
            <v>0</v>
          </cell>
          <cell r="Q406">
            <v>0</v>
          </cell>
          <cell r="S406">
            <v>30</v>
          </cell>
          <cell r="T406">
            <v>173</v>
          </cell>
          <cell r="V406">
            <v>203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203</v>
          </cell>
          <cell r="AF406">
            <v>641094.29999999993</v>
          </cell>
          <cell r="AG406">
            <v>0</v>
          </cell>
          <cell r="AH406">
            <v>0</v>
          </cell>
          <cell r="AI406">
            <v>0</v>
          </cell>
          <cell r="AJ406">
            <v>641094.29999999993</v>
          </cell>
          <cell r="AK406">
            <v>10.000000000000007</v>
          </cell>
          <cell r="AL406">
            <v>4700.0000000000036</v>
          </cell>
          <cell r="AM406">
            <v>0</v>
          </cell>
          <cell r="AN406">
            <v>0</v>
          </cell>
          <cell r="AO406">
            <v>4700.0000000000036</v>
          </cell>
          <cell r="AP406">
            <v>11.999999999999993</v>
          </cell>
          <cell r="AQ406">
            <v>7079.9999999999955</v>
          </cell>
          <cell r="AR406">
            <v>0</v>
          </cell>
          <cell r="AS406">
            <v>0</v>
          </cell>
          <cell r="AT406">
            <v>7079.9999999999955</v>
          </cell>
          <cell r="AU406">
            <v>193.00000000000009</v>
          </cell>
          <cell r="AV406">
            <v>0</v>
          </cell>
          <cell r="AW406">
            <v>0</v>
          </cell>
          <cell r="AX406">
            <v>0</v>
          </cell>
          <cell r="AY406">
            <v>3.9999999999999907</v>
          </cell>
          <cell r="AZ406">
            <v>1079.9999999999975</v>
          </cell>
          <cell r="BA406">
            <v>0</v>
          </cell>
          <cell r="BB406">
            <v>0</v>
          </cell>
          <cell r="BC406">
            <v>5.0000000000000036</v>
          </cell>
          <cell r="BD406">
            <v>2300.0000000000018</v>
          </cell>
          <cell r="BE406">
            <v>0</v>
          </cell>
          <cell r="BF406">
            <v>0</v>
          </cell>
          <cell r="BG406">
            <v>1.0000000000000007</v>
          </cell>
          <cell r="BH406">
            <v>640.00000000000045</v>
          </cell>
          <cell r="BI406">
            <v>4019.9999999999995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4019.9999999999995</v>
          </cell>
          <cell r="BZ406">
            <v>15800</v>
          </cell>
          <cell r="CA406">
            <v>0</v>
          </cell>
          <cell r="CB406">
            <v>15800</v>
          </cell>
          <cell r="CC406">
            <v>35.974683544303801</v>
          </cell>
          <cell r="CD406">
            <v>40651.392405063292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40651.392405063292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697545.69240506319</v>
          </cell>
          <cell r="DC406">
            <v>0</v>
          </cell>
          <cell r="DD406">
            <v>697545.69240506319</v>
          </cell>
          <cell r="DE406">
            <v>128617</v>
          </cell>
          <cell r="DF406">
            <v>0</v>
          </cell>
          <cell r="DG406">
            <v>128617</v>
          </cell>
          <cell r="DH406">
            <v>29</v>
          </cell>
          <cell r="DI406">
            <v>0</v>
          </cell>
          <cell r="DJ406">
            <v>2.1469999999999998</v>
          </cell>
          <cell r="DK406">
            <v>0</v>
          </cell>
          <cell r="DL406">
            <v>1</v>
          </cell>
          <cell r="DO406">
            <v>0</v>
          </cell>
          <cell r="DP406">
            <v>0</v>
          </cell>
          <cell r="DQ406">
            <v>0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0</v>
          </cell>
          <cell r="DX406">
            <v>0</v>
          </cell>
          <cell r="DY406">
            <v>0</v>
          </cell>
          <cell r="DZ406">
            <v>0</v>
          </cell>
          <cell r="EA406">
            <v>16966</v>
          </cell>
          <cell r="EB406">
            <v>17238</v>
          </cell>
          <cell r="EC406">
            <v>0</v>
          </cell>
          <cell r="ED406">
            <v>0</v>
          </cell>
          <cell r="EE406">
            <v>17238</v>
          </cell>
          <cell r="EF406">
            <v>17238</v>
          </cell>
          <cell r="EG406">
            <v>0</v>
          </cell>
          <cell r="EI406">
            <v>0</v>
          </cell>
          <cell r="EJ406">
            <v>0</v>
          </cell>
          <cell r="EK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145855</v>
          </cell>
          <cell r="EQ406">
            <v>0</v>
          </cell>
          <cell r="ER406">
            <v>145855</v>
          </cell>
          <cell r="ES406">
            <v>843400.69240506319</v>
          </cell>
          <cell r="ET406">
            <v>0</v>
          </cell>
          <cell r="EU406">
            <v>843400.69240506319</v>
          </cell>
          <cell r="EV406">
            <v>826162.69240506319</v>
          </cell>
          <cell r="EW406">
            <v>4069.7669576604098</v>
          </cell>
          <cell r="EX406">
            <v>4265</v>
          </cell>
          <cell r="EY406">
            <v>195.23304233959016</v>
          </cell>
          <cell r="EZ406">
            <v>865795</v>
          </cell>
          <cell r="FA406">
            <v>39632.307594936807</v>
          </cell>
          <cell r="FB406">
            <v>883033</v>
          </cell>
          <cell r="FC406">
            <v>864074.63715384621</v>
          </cell>
          <cell r="FD406">
            <v>0</v>
          </cell>
          <cell r="FE406">
            <v>883033</v>
          </cell>
        </row>
        <row r="407">
          <cell r="A407">
            <v>2671</v>
          </cell>
          <cell r="B407">
            <v>8812671</v>
          </cell>
          <cell r="C407">
            <v>1268</v>
          </cell>
          <cell r="D407" t="str">
            <v>RB051268</v>
          </cell>
          <cell r="E407" t="str">
            <v>Sunnymede Infant School</v>
          </cell>
          <cell r="F407" t="str">
            <v>P</v>
          </cell>
          <cell r="G407" t="str">
            <v>Y</v>
          </cell>
          <cell r="H407">
            <v>10022057</v>
          </cell>
          <cell r="I407" t="str">
            <v/>
          </cell>
          <cell r="K407">
            <v>2671</v>
          </cell>
          <cell r="L407">
            <v>114942</v>
          </cell>
          <cell r="O407">
            <v>3</v>
          </cell>
          <cell r="P407">
            <v>0</v>
          </cell>
          <cell r="Q407">
            <v>0</v>
          </cell>
          <cell r="S407">
            <v>61</v>
          </cell>
          <cell r="T407">
            <v>118</v>
          </cell>
          <cell r="V407">
            <v>179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179</v>
          </cell>
          <cell r="AF407">
            <v>565299.9</v>
          </cell>
          <cell r="AG407">
            <v>0</v>
          </cell>
          <cell r="AH407">
            <v>0</v>
          </cell>
          <cell r="AI407">
            <v>0</v>
          </cell>
          <cell r="AJ407">
            <v>565299.9</v>
          </cell>
          <cell r="AK407">
            <v>13.000000000000009</v>
          </cell>
          <cell r="AL407">
            <v>6110.0000000000045</v>
          </cell>
          <cell r="AM407">
            <v>0</v>
          </cell>
          <cell r="AN407">
            <v>0</v>
          </cell>
          <cell r="AO407">
            <v>6110.0000000000045</v>
          </cell>
          <cell r="AP407">
            <v>13.000000000000009</v>
          </cell>
          <cell r="AQ407">
            <v>7670.0000000000055</v>
          </cell>
          <cell r="AR407">
            <v>0</v>
          </cell>
          <cell r="AS407">
            <v>0</v>
          </cell>
          <cell r="AT407">
            <v>7670.0000000000055</v>
          </cell>
          <cell r="AU407">
            <v>175.99999999999997</v>
          </cell>
          <cell r="AV407">
            <v>0</v>
          </cell>
          <cell r="AW407">
            <v>0</v>
          </cell>
          <cell r="AX407">
            <v>0</v>
          </cell>
          <cell r="AY407">
            <v>1</v>
          </cell>
          <cell r="AZ407">
            <v>270</v>
          </cell>
          <cell r="BA407">
            <v>1</v>
          </cell>
          <cell r="BB407">
            <v>420</v>
          </cell>
          <cell r="BC407">
            <v>0</v>
          </cell>
          <cell r="BD407">
            <v>0</v>
          </cell>
          <cell r="BE407">
            <v>1</v>
          </cell>
          <cell r="BF407">
            <v>490</v>
          </cell>
          <cell r="BG407">
            <v>0</v>
          </cell>
          <cell r="BH407">
            <v>0</v>
          </cell>
          <cell r="BI407">
            <v>1180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1180</v>
          </cell>
          <cell r="BZ407">
            <v>14960.000000000011</v>
          </cell>
          <cell r="CA407">
            <v>0</v>
          </cell>
          <cell r="CB407">
            <v>14960.000000000011</v>
          </cell>
          <cell r="CC407">
            <v>43.786069346425286</v>
          </cell>
          <cell r="CD407">
            <v>49478.258361460576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49478.258361460576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13.652542372881362</v>
          </cell>
          <cell r="CX407">
            <v>7713.6864406779696</v>
          </cell>
          <cell r="CY407">
            <v>0</v>
          </cell>
          <cell r="CZ407">
            <v>0</v>
          </cell>
          <cell r="DA407">
            <v>7713.6864406779696</v>
          </cell>
          <cell r="DB407">
            <v>637451.84480213851</v>
          </cell>
          <cell r="DC407">
            <v>0</v>
          </cell>
          <cell r="DD407">
            <v>637451.84480213851</v>
          </cell>
          <cell r="DE407">
            <v>128617</v>
          </cell>
          <cell r="DF407">
            <v>0</v>
          </cell>
          <cell r="DG407">
            <v>128617</v>
          </cell>
          <cell r="DH407">
            <v>59.666666666666664</v>
          </cell>
          <cell r="DI407">
            <v>0</v>
          </cell>
          <cell r="DJ407">
            <v>1.028</v>
          </cell>
          <cell r="DK407">
            <v>0</v>
          </cell>
          <cell r="DL407">
            <v>0</v>
          </cell>
          <cell r="DO407">
            <v>0</v>
          </cell>
          <cell r="DP407">
            <v>0</v>
          </cell>
          <cell r="DQ407">
            <v>0</v>
          </cell>
          <cell r="DR407">
            <v>1.0156360164</v>
          </cell>
          <cell r="DS407">
            <v>11978.265020855299</v>
          </cell>
          <cell r="DT407">
            <v>0</v>
          </cell>
          <cell r="DU407">
            <v>11978.265020855299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DZ407">
            <v>0</v>
          </cell>
          <cell r="EA407">
            <v>3865.6</v>
          </cell>
          <cell r="EB407">
            <v>4675.54</v>
          </cell>
          <cell r="EC407">
            <v>0</v>
          </cell>
          <cell r="ED407">
            <v>0</v>
          </cell>
          <cell r="EE407">
            <v>4675.54</v>
          </cell>
          <cell r="EF407">
            <v>4675.54</v>
          </cell>
          <cell r="EG407">
            <v>0</v>
          </cell>
          <cell r="EI407">
            <v>0</v>
          </cell>
          <cell r="EJ407">
            <v>0</v>
          </cell>
          <cell r="EK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145270.8050208553</v>
          </cell>
          <cell r="EQ407">
            <v>0</v>
          </cell>
          <cell r="ER407">
            <v>145270.8050208553</v>
          </cell>
          <cell r="ES407">
            <v>782722.64982299379</v>
          </cell>
          <cell r="ET407">
            <v>0</v>
          </cell>
          <cell r="EU407">
            <v>782722.64982299379</v>
          </cell>
          <cell r="EV407">
            <v>778047.10982299387</v>
          </cell>
          <cell r="EW407">
            <v>4346.6318984524796</v>
          </cell>
          <cell r="EX407">
            <v>4265</v>
          </cell>
          <cell r="EY407">
            <v>0</v>
          </cell>
          <cell r="EZ407">
            <v>763435</v>
          </cell>
          <cell r="FA407">
            <v>0</v>
          </cell>
          <cell r="FB407">
            <v>782722.64982299379</v>
          </cell>
          <cell r="FC407">
            <v>790847.38750459929</v>
          </cell>
          <cell r="FD407">
            <v>8124.7376816055039</v>
          </cell>
          <cell r="FE407">
            <v>790847.38750459929</v>
          </cell>
        </row>
        <row r="408">
          <cell r="A408">
            <v>2601</v>
          </cell>
          <cell r="B408">
            <v>8812601</v>
          </cell>
          <cell r="C408">
            <v>1266</v>
          </cell>
          <cell r="D408" t="str">
            <v>RB051266</v>
          </cell>
          <cell r="E408" t="str">
            <v>Sunnymede Junior School</v>
          </cell>
          <cell r="F408" t="str">
            <v>P</v>
          </cell>
          <cell r="G408" t="str">
            <v>Y</v>
          </cell>
          <cell r="H408">
            <v>10041595</v>
          </cell>
          <cell r="I408" t="str">
            <v/>
          </cell>
          <cell r="K408">
            <v>2601</v>
          </cell>
          <cell r="L408">
            <v>114910</v>
          </cell>
          <cell r="O408">
            <v>4</v>
          </cell>
          <cell r="P408">
            <v>0</v>
          </cell>
          <cell r="Q408">
            <v>0</v>
          </cell>
          <cell r="S408">
            <v>0</v>
          </cell>
          <cell r="T408">
            <v>233</v>
          </cell>
          <cell r="V408">
            <v>233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233</v>
          </cell>
          <cell r="AF408">
            <v>735837.29999999993</v>
          </cell>
          <cell r="AG408">
            <v>0</v>
          </cell>
          <cell r="AH408">
            <v>0</v>
          </cell>
          <cell r="AI408">
            <v>0</v>
          </cell>
          <cell r="AJ408">
            <v>735837.29999999993</v>
          </cell>
          <cell r="AK408">
            <v>25.00000000000005</v>
          </cell>
          <cell r="AL408">
            <v>11750.000000000024</v>
          </cell>
          <cell r="AM408">
            <v>0</v>
          </cell>
          <cell r="AN408">
            <v>0</v>
          </cell>
          <cell r="AO408">
            <v>11750.000000000024</v>
          </cell>
          <cell r="AP408">
            <v>34.999999999999979</v>
          </cell>
          <cell r="AQ408">
            <v>20649.999999999989</v>
          </cell>
          <cell r="AR408">
            <v>0</v>
          </cell>
          <cell r="AS408">
            <v>0</v>
          </cell>
          <cell r="AT408">
            <v>20649.999999999989</v>
          </cell>
          <cell r="AU408">
            <v>220</v>
          </cell>
          <cell r="AV408">
            <v>0</v>
          </cell>
          <cell r="AW408">
            <v>0</v>
          </cell>
          <cell r="AX408">
            <v>0</v>
          </cell>
          <cell r="AY408">
            <v>8.0000000000000107</v>
          </cell>
          <cell r="AZ408">
            <v>2160.0000000000027</v>
          </cell>
          <cell r="BA408">
            <v>0.99999999999999956</v>
          </cell>
          <cell r="BB408">
            <v>419.99999999999983</v>
          </cell>
          <cell r="BC408">
            <v>0</v>
          </cell>
          <cell r="BD408">
            <v>0</v>
          </cell>
          <cell r="BE408">
            <v>0.99999999999999956</v>
          </cell>
          <cell r="BF408">
            <v>489.99999999999977</v>
          </cell>
          <cell r="BG408">
            <v>3.0000000000000013</v>
          </cell>
          <cell r="BH408">
            <v>1920.0000000000009</v>
          </cell>
          <cell r="BI408">
            <v>4990.0000000000036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4990.0000000000036</v>
          </cell>
          <cell r="BZ408">
            <v>37390.000000000015</v>
          </cell>
          <cell r="CA408">
            <v>0</v>
          </cell>
          <cell r="CB408">
            <v>37390.000000000015</v>
          </cell>
          <cell r="CC408">
            <v>58.081159420289858</v>
          </cell>
          <cell r="CD408">
            <v>65631.710144927536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65631.710144927536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0.99999999999999956</v>
          </cell>
          <cell r="CX408">
            <v>564.99999999999977</v>
          </cell>
          <cell r="CY408">
            <v>0</v>
          </cell>
          <cell r="CZ408">
            <v>0</v>
          </cell>
          <cell r="DA408">
            <v>564.99999999999977</v>
          </cell>
          <cell r="DB408">
            <v>839424.01014492742</v>
          </cell>
          <cell r="DC408">
            <v>0</v>
          </cell>
          <cell r="DD408">
            <v>839424.01014492742</v>
          </cell>
          <cell r="DE408">
            <v>128617</v>
          </cell>
          <cell r="DF408">
            <v>0</v>
          </cell>
          <cell r="DG408">
            <v>128617</v>
          </cell>
          <cell r="DH408">
            <v>58.25</v>
          </cell>
          <cell r="DI408">
            <v>0</v>
          </cell>
          <cell r="DJ408">
            <v>1.0329999999999999</v>
          </cell>
          <cell r="DK408">
            <v>0</v>
          </cell>
          <cell r="DL408">
            <v>0</v>
          </cell>
          <cell r="DO408">
            <v>0</v>
          </cell>
          <cell r="DP408">
            <v>0</v>
          </cell>
          <cell r="DQ408">
            <v>0</v>
          </cell>
          <cell r="DR408">
            <v>1.0156360164</v>
          </cell>
          <cell r="DS408">
            <v>15136.305110498659</v>
          </cell>
          <cell r="DT408">
            <v>0</v>
          </cell>
          <cell r="DU408">
            <v>15136.305110498659</v>
          </cell>
          <cell r="DV408">
            <v>0</v>
          </cell>
          <cell r="DW408">
            <v>0</v>
          </cell>
          <cell r="DX408">
            <v>0</v>
          </cell>
          <cell r="DY408">
            <v>0</v>
          </cell>
          <cell r="DZ408">
            <v>0</v>
          </cell>
          <cell r="EA408">
            <v>4864</v>
          </cell>
          <cell r="EB408">
            <v>-32129</v>
          </cell>
          <cell r="EC408">
            <v>0</v>
          </cell>
          <cell r="ED408">
            <v>0</v>
          </cell>
          <cell r="EE408">
            <v>-32129</v>
          </cell>
          <cell r="EF408">
            <v>-32129</v>
          </cell>
          <cell r="EG408">
            <v>0</v>
          </cell>
          <cell r="EI408">
            <v>0</v>
          </cell>
          <cell r="EJ408">
            <v>0</v>
          </cell>
          <cell r="EK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111624.30511049865</v>
          </cell>
          <cell r="EQ408">
            <v>0</v>
          </cell>
          <cell r="ER408">
            <v>111624.30511049865</v>
          </cell>
          <cell r="ES408">
            <v>951048.3152554261</v>
          </cell>
          <cell r="ET408">
            <v>0</v>
          </cell>
          <cell r="EU408">
            <v>951048.3152554261</v>
          </cell>
          <cell r="EV408">
            <v>983177.3152554261</v>
          </cell>
          <cell r="EW408">
            <v>4219.645129851614</v>
          </cell>
          <cell r="EX408">
            <v>4265</v>
          </cell>
          <cell r="EY408">
            <v>45.354870148385999</v>
          </cell>
          <cell r="EZ408">
            <v>993745</v>
          </cell>
          <cell r="FA408">
            <v>10567.684744573897</v>
          </cell>
          <cell r="FB408">
            <v>961616</v>
          </cell>
          <cell r="FC408">
            <v>959130.98379974975</v>
          </cell>
          <cell r="FD408">
            <v>0</v>
          </cell>
          <cell r="FE408">
            <v>961616</v>
          </cell>
        </row>
        <row r="409">
          <cell r="A409">
            <v>2133</v>
          </cell>
          <cell r="B409">
            <v>8812133</v>
          </cell>
          <cell r="E409" t="str">
            <v>Takeley Primary School</v>
          </cell>
          <cell r="F409" t="str">
            <v>P</v>
          </cell>
          <cell r="G409" t="str">
            <v/>
          </cell>
          <cell r="H409" t="str">
            <v/>
          </cell>
          <cell r="I409" t="str">
            <v>Y</v>
          </cell>
          <cell r="K409">
            <v>2133</v>
          </cell>
          <cell r="L409">
            <v>142049</v>
          </cell>
          <cell r="O409">
            <v>7</v>
          </cell>
          <cell r="P409">
            <v>0</v>
          </cell>
          <cell r="Q409">
            <v>0</v>
          </cell>
          <cell r="S409">
            <v>39</v>
          </cell>
          <cell r="T409">
            <v>308</v>
          </cell>
          <cell r="V409">
            <v>347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347</v>
          </cell>
          <cell r="AF409">
            <v>1095860.7</v>
          </cell>
          <cell r="AG409">
            <v>0</v>
          </cell>
          <cell r="AH409">
            <v>0</v>
          </cell>
          <cell r="AI409">
            <v>0</v>
          </cell>
          <cell r="AJ409">
            <v>1095860.7</v>
          </cell>
          <cell r="AK409">
            <v>32.999999999999993</v>
          </cell>
          <cell r="AL409">
            <v>15509.999999999996</v>
          </cell>
          <cell r="AM409">
            <v>0</v>
          </cell>
          <cell r="AN409">
            <v>0</v>
          </cell>
          <cell r="AO409">
            <v>15509.999999999996</v>
          </cell>
          <cell r="AP409">
            <v>41.999999999999915</v>
          </cell>
          <cell r="AQ409">
            <v>24779.999999999949</v>
          </cell>
          <cell r="AR409">
            <v>0</v>
          </cell>
          <cell r="AS409">
            <v>0</v>
          </cell>
          <cell r="AT409">
            <v>24779.999999999949</v>
          </cell>
          <cell r="AU409">
            <v>344.98840579710156</v>
          </cell>
          <cell r="AV409">
            <v>0</v>
          </cell>
          <cell r="AW409">
            <v>0</v>
          </cell>
          <cell r="AX409">
            <v>0</v>
          </cell>
          <cell r="AY409">
            <v>2.0115942028985501</v>
          </cell>
          <cell r="AZ409">
            <v>543.13043478260852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543.13043478260852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543.13043478260852</v>
          </cell>
          <cell r="BZ409">
            <v>40833.13043478255</v>
          </cell>
          <cell r="CA409">
            <v>0</v>
          </cell>
          <cell r="CB409">
            <v>40833.13043478255</v>
          </cell>
          <cell r="CC409">
            <v>78.766871165644162</v>
          </cell>
          <cell r="CD409">
            <v>89006.564417177899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89006.564417177899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11.266233766233777</v>
          </cell>
          <cell r="CX409">
            <v>6365.4220779220841</v>
          </cell>
          <cell r="CY409">
            <v>0</v>
          </cell>
          <cell r="CZ409">
            <v>0</v>
          </cell>
          <cell r="DA409">
            <v>6365.4220779220841</v>
          </cell>
          <cell r="DB409">
            <v>1232065.8169298826</v>
          </cell>
          <cell r="DC409">
            <v>0</v>
          </cell>
          <cell r="DD409">
            <v>1232065.8169298826</v>
          </cell>
          <cell r="DE409">
            <v>128617</v>
          </cell>
          <cell r="DF409">
            <v>0</v>
          </cell>
          <cell r="DG409">
            <v>128617</v>
          </cell>
          <cell r="DH409">
            <v>49.571428571428569</v>
          </cell>
          <cell r="DI409">
            <v>0</v>
          </cell>
          <cell r="DJ409">
            <v>1.321</v>
          </cell>
          <cell r="DK409">
            <v>0</v>
          </cell>
          <cell r="DL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1</v>
          </cell>
          <cell r="DS409">
            <v>0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DZ409">
            <v>0</v>
          </cell>
          <cell r="EA409">
            <v>9317.7000000000007</v>
          </cell>
          <cell r="EB409">
            <v>9317.7000000000007</v>
          </cell>
          <cell r="EC409">
            <v>0</v>
          </cell>
          <cell r="ED409">
            <v>0</v>
          </cell>
          <cell r="EE409">
            <v>9317.7000000000007</v>
          </cell>
          <cell r="EF409">
            <v>9317.7000000000007</v>
          </cell>
          <cell r="EG409">
            <v>0</v>
          </cell>
          <cell r="EI409">
            <v>0</v>
          </cell>
          <cell r="EJ409">
            <v>0</v>
          </cell>
          <cell r="EK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137934.70000000001</v>
          </cell>
          <cell r="EQ409">
            <v>0</v>
          </cell>
          <cell r="ER409">
            <v>137934.70000000001</v>
          </cell>
          <cell r="ES409">
            <v>1370000.5169298826</v>
          </cell>
          <cell r="ET409">
            <v>0</v>
          </cell>
          <cell r="EU409">
            <v>1370000.5169298826</v>
          </cell>
          <cell r="EV409">
            <v>1360682.8169298826</v>
          </cell>
          <cell r="EW409">
            <v>3921.2761294809297</v>
          </cell>
          <cell r="EX409">
            <v>4265</v>
          </cell>
          <cell r="EY409">
            <v>343.72387051907026</v>
          </cell>
          <cell r="EZ409">
            <v>1479955</v>
          </cell>
          <cell r="FA409">
            <v>119272.18307011737</v>
          </cell>
          <cell r="FB409">
            <v>1489272.7</v>
          </cell>
          <cell r="FC409">
            <v>1473431.0613215258</v>
          </cell>
          <cell r="FD409">
            <v>0</v>
          </cell>
          <cell r="FE409">
            <v>1489272.7</v>
          </cell>
        </row>
        <row r="410">
          <cell r="A410">
            <v>2665</v>
          </cell>
          <cell r="B410">
            <v>8812665</v>
          </cell>
          <cell r="E410" t="str">
            <v>Tany's Dell Primary School and Nursery</v>
          </cell>
          <cell r="F410" t="str">
            <v>P</v>
          </cell>
          <cell r="G410" t="str">
            <v/>
          </cell>
          <cell r="H410">
            <v>10030654</v>
          </cell>
          <cell r="I410" t="str">
            <v>Y</v>
          </cell>
          <cell r="K410">
            <v>2665</v>
          </cell>
          <cell r="L410">
            <v>144665</v>
          </cell>
          <cell r="O410">
            <v>7</v>
          </cell>
          <cell r="P410">
            <v>0</v>
          </cell>
          <cell r="Q410">
            <v>0</v>
          </cell>
          <cell r="S410">
            <v>53</v>
          </cell>
          <cell r="T410">
            <v>350</v>
          </cell>
          <cell r="V410">
            <v>403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403</v>
          </cell>
          <cell r="AF410">
            <v>1272714.3</v>
          </cell>
          <cell r="AG410">
            <v>0</v>
          </cell>
          <cell r="AH410">
            <v>0</v>
          </cell>
          <cell r="AI410">
            <v>0</v>
          </cell>
          <cell r="AJ410">
            <v>1272714.3</v>
          </cell>
          <cell r="AK410">
            <v>114</v>
          </cell>
          <cell r="AL410">
            <v>53580</v>
          </cell>
          <cell r="AM410">
            <v>0</v>
          </cell>
          <cell r="AN410">
            <v>0</v>
          </cell>
          <cell r="AO410">
            <v>53580</v>
          </cell>
          <cell r="AP410">
            <v>120.99999999999984</v>
          </cell>
          <cell r="AQ410">
            <v>71389.999999999913</v>
          </cell>
          <cell r="AR410">
            <v>0</v>
          </cell>
          <cell r="AS410">
            <v>0</v>
          </cell>
          <cell r="AT410">
            <v>71389.999999999913</v>
          </cell>
          <cell r="AU410">
            <v>89.000000000000128</v>
          </cell>
          <cell r="AV410">
            <v>0</v>
          </cell>
          <cell r="AW410">
            <v>142.00000000000017</v>
          </cell>
          <cell r="AX410">
            <v>31240.000000000036</v>
          </cell>
          <cell r="AY410">
            <v>146.99999999999983</v>
          </cell>
          <cell r="AZ410">
            <v>39689.999999999956</v>
          </cell>
          <cell r="BA410">
            <v>22.999999999999979</v>
          </cell>
          <cell r="BB410">
            <v>9659.9999999999909</v>
          </cell>
          <cell r="BC410">
            <v>1.9999999999999987</v>
          </cell>
          <cell r="BD410">
            <v>919.99999999999943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81509.999999999985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81509.999999999985</v>
          </cell>
          <cell r="BZ410">
            <v>206479.99999999988</v>
          </cell>
          <cell r="CA410">
            <v>0</v>
          </cell>
          <cell r="CB410">
            <v>206479.99999999988</v>
          </cell>
          <cell r="CC410">
            <v>123.29745042492918</v>
          </cell>
          <cell r="CD410">
            <v>139326.11898016997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139326.11898016997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39.148571428571408</v>
          </cell>
          <cell r="CX410">
            <v>22118.942857142847</v>
          </cell>
          <cell r="CY410">
            <v>0</v>
          </cell>
          <cell r="CZ410">
            <v>0</v>
          </cell>
          <cell r="DA410">
            <v>22118.942857142847</v>
          </cell>
          <cell r="DB410">
            <v>1640639.3618373128</v>
          </cell>
          <cell r="DC410">
            <v>0</v>
          </cell>
          <cell r="DD410">
            <v>1640639.3618373128</v>
          </cell>
          <cell r="DE410">
            <v>128617</v>
          </cell>
          <cell r="DF410">
            <v>0</v>
          </cell>
          <cell r="DG410">
            <v>128617</v>
          </cell>
          <cell r="DH410">
            <v>57.571428571428569</v>
          </cell>
          <cell r="DI410">
            <v>0</v>
          </cell>
          <cell r="DJ410">
            <v>0.61599999999999999</v>
          </cell>
          <cell r="DK410">
            <v>0</v>
          </cell>
          <cell r="DL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1.0156360164</v>
          </cell>
          <cell r="DS410">
            <v>27664.121489492572</v>
          </cell>
          <cell r="DT410">
            <v>0</v>
          </cell>
          <cell r="DU410">
            <v>27664.121489492572</v>
          </cell>
          <cell r="DV410">
            <v>0</v>
          </cell>
          <cell r="DW410">
            <v>0</v>
          </cell>
          <cell r="DX410">
            <v>0</v>
          </cell>
          <cell r="DY410">
            <v>0</v>
          </cell>
          <cell r="DZ410">
            <v>0</v>
          </cell>
          <cell r="EA410">
            <v>5275.1</v>
          </cell>
          <cell r="EB410">
            <v>5275.1</v>
          </cell>
          <cell r="EC410">
            <v>0</v>
          </cell>
          <cell r="ED410">
            <v>0</v>
          </cell>
          <cell r="EE410">
            <v>5275.1</v>
          </cell>
          <cell r="EF410">
            <v>5275.1</v>
          </cell>
          <cell r="EG410">
            <v>0</v>
          </cell>
          <cell r="EI410">
            <v>0</v>
          </cell>
          <cell r="EJ410">
            <v>0</v>
          </cell>
          <cell r="EK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161556.22148949257</v>
          </cell>
          <cell r="EQ410">
            <v>0</v>
          </cell>
          <cell r="ER410">
            <v>161556.22148949257</v>
          </cell>
          <cell r="ES410">
            <v>1802195.5833268054</v>
          </cell>
          <cell r="ET410">
            <v>0</v>
          </cell>
          <cell r="EU410">
            <v>1802195.5833268054</v>
          </cell>
          <cell r="EV410">
            <v>1796920.4833268053</v>
          </cell>
          <cell r="EW410">
            <v>4458.8597601161418</v>
          </cell>
          <cell r="EX410">
            <v>4265</v>
          </cell>
          <cell r="EY410">
            <v>0</v>
          </cell>
          <cell r="EZ410">
            <v>1718795</v>
          </cell>
          <cell r="FA410">
            <v>0</v>
          </cell>
          <cell r="FB410">
            <v>1802195.5833268054</v>
          </cell>
          <cell r="FC410">
            <v>1732336.038618092</v>
          </cell>
          <cell r="FD410">
            <v>0</v>
          </cell>
          <cell r="FE410">
            <v>1802195.5833268054</v>
          </cell>
        </row>
        <row r="411">
          <cell r="A411">
            <v>2126</v>
          </cell>
          <cell r="B411">
            <v>8812126</v>
          </cell>
          <cell r="E411" t="str">
            <v>Templars Academy</v>
          </cell>
          <cell r="F411" t="str">
            <v>P</v>
          </cell>
          <cell r="G411" t="str">
            <v/>
          </cell>
          <cell r="H411" t="str">
            <v/>
          </cell>
          <cell r="I411" t="str">
            <v>Y</v>
          </cell>
          <cell r="K411">
            <v>2126</v>
          </cell>
          <cell r="L411">
            <v>142813</v>
          </cell>
          <cell r="O411">
            <v>7</v>
          </cell>
          <cell r="P411">
            <v>0</v>
          </cell>
          <cell r="Q411">
            <v>0</v>
          </cell>
          <cell r="S411">
            <v>53</v>
          </cell>
          <cell r="T411">
            <v>229</v>
          </cell>
          <cell r="V411">
            <v>282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282</v>
          </cell>
          <cell r="AF411">
            <v>890584.2</v>
          </cell>
          <cell r="AG411">
            <v>0</v>
          </cell>
          <cell r="AH411">
            <v>0</v>
          </cell>
          <cell r="AI411">
            <v>0</v>
          </cell>
          <cell r="AJ411">
            <v>890584.2</v>
          </cell>
          <cell r="AK411">
            <v>101.99999999999987</v>
          </cell>
          <cell r="AL411">
            <v>47939.999999999942</v>
          </cell>
          <cell r="AM411">
            <v>0</v>
          </cell>
          <cell r="AN411">
            <v>0</v>
          </cell>
          <cell r="AO411">
            <v>47939.999999999942</v>
          </cell>
          <cell r="AP411">
            <v>112.00000000000004</v>
          </cell>
          <cell r="AQ411">
            <v>66080.000000000029</v>
          </cell>
          <cell r="AR411">
            <v>0</v>
          </cell>
          <cell r="AS411">
            <v>0</v>
          </cell>
          <cell r="AT411">
            <v>66080.000000000029</v>
          </cell>
          <cell r="AU411">
            <v>167.00000000000011</v>
          </cell>
          <cell r="AV411">
            <v>0</v>
          </cell>
          <cell r="AW411">
            <v>19.999999999999989</v>
          </cell>
          <cell r="AX411">
            <v>4399.9999999999973</v>
          </cell>
          <cell r="AY411">
            <v>7.9999999999999902</v>
          </cell>
          <cell r="AZ411">
            <v>2159.9999999999973</v>
          </cell>
          <cell r="BA411">
            <v>0.99999999999999944</v>
          </cell>
          <cell r="BB411">
            <v>419.99999999999977</v>
          </cell>
          <cell r="BC411">
            <v>85.999999999999943</v>
          </cell>
          <cell r="BD411">
            <v>39559.999999999971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46539.999999999964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46539.999999999964</v>
          </cell>
          <cell r="BZ411">
            <v>160559.99999999994</v>
          </cell>
          <cell r="CA411">
            <v>0</v>
          </cell>
          <cell r="CB411">
            <v>160559.99999999994</v>
          </cell>
          <cell r="CC411">
            <v>71.407725321888421</v>
          </cell>
          <cell r="CD411">
            <v>80690.729613733914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80690.729613733914</v>
          </cell>
          <cell r="CR411">
            <v>9.0800000000000054</v>
          </cell>
          <cell r="CS411">
            <v>8399.0000000000055</v>
          </cell>
          <cell r="CT411">
            <v>0</v>
          </cell>
          <cell r="CU411">
            <v>0</v>
          </cell>
          <cell r="CV411">
            <v>8399.0000000000055</v>
          </cell>
          <cell r="CW411">
            <v>11.082969432314405</v>
          </cell>
          <cell r="CX411">
            <v>6261.8777292576387</v>
          </cell>
          <cell r="CY411">
            <v>0</v>
          </cell>
          <cell r="CZ411">
            <v>0</v>
          </cell>
          <cell r="DA411">
            <v>6261.8777292576387</v>
          </cell>
          <cell r="DB411">
            <v>1146495.8073429915</v>
          </cell>
          <cell r="DC411">
            <v>0</v>
          </cell>
          <cell r="DD411">
            <v>1146495.8073429915</v>
          </cell>
          <cell r="DE411">
            <v>128617</v>
          </cell>
          <cell r="DF411">
            <v>0</v>
          </cell>
          <cell r="DG411">
            <v>128617</v>
          </cell>
          <cell r="DH411">
            <v>40.285714285714285</v>
          </cell>
          <cell r="DI411">
            <v>0</v>
          </cell>
          <cell r="DJ411">
            <v>0.73599999999999999</v>
          </cell>
          <cell r="DK411">
            <v>0</v>
          </cell>
          <cell r="DL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1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5042.1660000000002</v>
          </cell>
          <cell r="EB411">
            <v>5042.1660000000002</v>
          </cell>
          <cell r="EC411">
            <v>0</v>
          </cell>
          <cell r="ED411">
            <v>0</v>
          </cell>
          <cell r="EE411">
            <v>5042.1660000000002</v>
          </cell>
          <cell r="EF411">
            <v>5042.1660000000002</v>
          </cell>
          <cell r="EG411">
            <v>0</v>
          </cell>
          <cell r="EI411">
            <v>0</v>
          </cell>
          <cell r="EJ411">
            <v>0</v>
          </cell>
          <cell r="EK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133659.166</v>
          </cell>
          <cell r="EQ411">
            <v>0</v>
          </cell>
          <cell r="ER411">
            <v>133659.166</v>
          </cell>
          <cell r="ES411">
            <v>1280154.9733429914</v>
          </cell>
          <cell r="ET411">
            <v>0</v>
          </cell>
          <cell r="EU411">
            <v>1280154.9733429914</v>
          </cell>
          <cell r="EV411">
            <v>1275112.8073429915</v>
          </cell>
          <cell r="EW411">
            <v>4521.6766217836575</v>
          </cell>
          <cell r="EX411">
            <v>4265</v>
          </cell>
          <cell r="EY411">
            <v>0</v>
          </cell>
          <cell r="EZ411">
            <v>1202730</v>
          </cell>
          <cell r="FA411">
            <v>0</v>
          </cell>
          <cell r="FB411">
            <v>1280154.9733429914</v>
          </cell>
          <cell r="FC411">
            <v>1244855.9189096668</v>
          </cell>
          <cell r="FD411">
            <v>0</v>
          </cell>
          <cell r="FE411">
            <v>1280154.9733429914</v>
          </cell>
        </row>
        <row r="412">
          <cell r="A412">
            <v>2050</v>
          </cell>
          <cell r="B412">
            <v>8812050</v>
          </cell>
          <cell r="C412">
            <v>4358</v>
          </cell>
          <cell r="D412" t="str">
            <v>RB054358</v>
          </cell>
          <cell r="E412" t="str">
            <v>Tendring Primary School</v>
          </cell>
          <cell r="F412" t="str">
            <v>P</v>
          </cell>
          <cell r="G412" t="str">
            <v>Y</v>
          </cell>
          <cell r="H412">
            <v>10041557</v>
          </cell>
          <cell r="I412" t="str">
            <v/>
          </cell>
          <cell r="K412">
            <v>2050</v>
          </cell>
          <cell r="L412">
            <v>114738</v>
          </cell>
          <cell r="O412">
            <v>7</v>
          </cell>
          <cell r="P412">
            <v>0</v>
          </cell>
          <cell r="Q412">
            <v>0</v>
          </cell>
          <cell r="S412">
            <v>30</v>
          </cell>
          <cell r="T412">
            <v>151</v>
          </cell>
          <cell r="V412">
            <v>181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181</v>
          </cell>
          <cell r="AF412">
            <v>571616.1</v>
          </cell>
          <cell r="AG412">
            <v>0</v>
          </cell>
          <cell r="AH412">
            <v>0</v>
          </cell>
          <cell r="AI412">
            <v>0</v>
          </cell>
          <cell r="AJ412">
            <v>571616.1</v>
          </cell>
          <cell r="AK412">
            <v>22.000000000000028</v>
          </cell>
          <cell r="AL412">
            <v>10340.000000000013</v>
          </cell>
          <cell r="AM412">
            <v>0</v>
          </cell>
          <cell r="AN412">
            <v>0</v>
          </cell>
          <cell r="AO412">
            <v>10340.000000000013</v>
          </cell>
          <cell r="AP412">
            <v>23.000000000000021</v>
          </cell>
          <cell r="AQ412">
            <v>13570.000000000013</v>
          </cell>
          <cell r="AR412">
            <v>0</v>
          </cell>
          <cell r="AS412">
            <v>0</v>
          </cell>
          <cell r="AT412">
            <v>13570.000000000013</v>
          </cell>
          <cell r="AU412">
            <v>137.99999999999994</v>
          </cell>
          <cell r="AV412">
            <v>0</v>
          </cell>
          <cell r="AW412">
            <v>15.000000000000004</v>
          </cell>
          <cell r="AX412">
            <v>3300.0000000000009</v>
          </cell>
          <cell r="AY412">
            <v>0</v>
          </cell>
          <cell r="AZ412">
            <v>0</v>
          </cell>
          <cell r="BA412">
            <v>5.9999999999999947</v>
          </cell>
          <cell r="BB412">
            <v>2519.9999999999977</v>
          </cell>
          <cell r="BC412">
            <v>13</v>
          </cell>
          <cell r="BD412">
            <v>5980</v>
          </cell>
          <cell r="BE412">
            <v>5.0000000000000009</v>
          </cell>
          <cell r="BF412">
            <v>2450.0000000000005</v>
          </cell>
          <cell r="BG412">
            <v>4.000000000000008</v>
          </cell>
          <cell r="BH412">
            <v>2560.000000000005</v>
          </cell>
          <cell r="BI412">
            <v>16810.000000000004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16810.000000000004</v>
          </cell>
          <cell r="BZ412">
            <v>40720.000000000029</v>
          </cell>
          <cell r="CA412">
            <v>0</v>
          </cell>
          <cell r="CB412">
            <v>40720.000000000029</v>
          </cell>
          <cell r="CC412">
            <v>45.25</v>
          </cell>
          <cell r="CD412">
            <v>51132.5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51132.5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663468.6</v>
          </cell>
          <cell r="DC412">
            <v>0</v>
          </cell>
          <cell r="DD412">
            <v>663468.6</v>
          </cell>
          <cell r="DE412">
            <v>128617</v>
          </cell>
          <cell r="DF412">
            <v>0</v>
          </cell>
          <cell r="DG412">
            <v>128617</v>
          </cell>
          <cell r="DH412">
            <v>25.857142857142858</v>
          </cell>
          <cell r="DI412">
            <v>0</v>
          </cell>
          <cell r="DJ412">
            <v>2.669</v>
          </cell>
          <cell r="DK412">
            <v>0</v>
          </cell>
          <cell r="DL412">
            <v>1</v>
          </cell>
          <cell r="DO412">
            <v>0</v>
          </cell>
          <cell r="DP412">
            <v>0</v>
          </cell>
          <cell r="DQ412">
            <v>0</v>
          </cell>
          <cell r="DR412">
            <v>1</v>
          </cell>
          <cell r="DS412">
            <v>0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DZ412">
            <v>0</v>
          </cell>
          <cell r="EA412">
            <v>18429.5</v>
          </cell>
          <cell r="EB412">
            <v>18829.5</v>
          </cell>
          <cell r="EC412">
            <v>0</v>
          </cell>
          <cell r="ED412">
            <v>0</v>
          </cell>
          <cell r="EE412">
            <v>18829.5</v>
          </cell>
          <cell r="EF412">
            <v>18829.5</v>
          </cell>
          <cell r="EG412">
            <v>0</v>
          </cell>
          <cell r="EI412">
            <v>0</v>
          </cell>
          <cell r="EJ412">
            <v>0</v>
          </cell>
          <cell r="EK412">
            <v>0</v>
          </cell>
          <cell r="EL412">
            <v>242720</v>
          </cell>
          <cell r="EM412">
            <v>0</v>
          </cell>
          <cell r="EN412">
            <v>0</v>
          </cell>
          <cell r="EO412">
            <v>0</v>
          </cell>
          <cell r="EP412">
            <v>390166.5</v>
          </cell>
          <cell r="EQ412">
            <v>0</v>
          </cell>
          <cell r="ER412">
            <v>390166.5</v>
          </cell>
          <cell r="ES412">
            <v>1053635.1000000001</v>
          </cell>
          <cell r="ET412">
            <v>0</v>
          </cell>
          <cell r="EU412">
            <v>1053635.1000000001</v>
          </cell>
          <cell r="EV412">
            <v>792085.6</v>
          </cell>
          <cell r="EW412">
            <v>4376.1635359116017</v>
          </cell>
          <cell r="EX412">
            <v>4265</v>
          </cell>
          <cell r="EY412">
            <v>0</v>
          </cell>
          <cell r="EZ412">
            <v>771965</v>
          </cell>
          <cell r="FA412">
            <v>0</v>
          </cell>
          <cell r="FB412">
            <v>1053635.1000000001</v>
          </cell>
          <cell r="FC412">
            <v>1050915.25189264</v>
          </cell>
          <cell r="FD412">
            <v>0</v>
          </cell>
          <cell r="FE412">
            <v>1053635.1000000001</v>
          </cell>
        </row>
        <row r="413">
          <cell r="A413">
            <v>3470</v>
          </cell>
          <cell r="B413">
            <v>8813470</v>
          </cell>
          <cell r="C413">
            <v>4366</v>
          </cell>
          <cell r="D413" t="str">
            <v>RB054366</v>
          </cell>
          <cell r="E413" t="str">
            <v>Terling Church of England Voluntary Aided Primary School</v>
          </cell>
          <cell r="F413" t="str">
            <v>P</v>
          </cell>
          <cell r="G413" t="str">
            <v>Y</v>
          </cell>
          <cell r="H413">
            <v>10041531</v>
          </cell>
          <cell r="I413" t="str">
            <v/>
          </cell>
          <cell r="K413">
            <v>3470</v>
          </cell>
          <cell r="L413">
            <v>115166</v>
          </cell>
          <cell r="O413">
            <v>7</v>
          </cell>
          <cell r="P413">
            <v>0</v>
          </cell>
          <cell r="Q413">
            <v>0</v>
          </cell>
          <cell r="S413">
            <v>16</v>
          </cell>
          <cell r="T413">
            <v>87</v>
          </cell>
          <cell r="V413">
            <v>103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103</v>
          </cell>
          <cell r="AF413">
            <v>325284.3</v>
          </cell>
          <cell r="AG413">
            <v>0</v>
          </cell>
          <cell r="AH413">
            <v>0</v>
          </cell>
          <cell r="AI413">
            <v>0</v>
          </cell>
          <cell r="AJ413">
            <v>325284.3</v>
          </cell>
          <cell r="AK413">
            <v>16.000000000000028</v>
          </cell>
          <cell r="AL413">
            <v>7520.0000000000136</v>
          </cell>
          <cell r="AM413">
            <v>0</v>
          </cell>
          <cell r="AN413">
            <v>0</v>
          </cell>
          <cell r="AO413">
            <v>7520.0000000000136</v>
          </cell>
          <cell r="AP413">
            <v>16.999999999999961</v>
          </cell>
          <cell r="AQ413">
            <v>10029.999999999976</v>
          </cell>
          <cell r="AR413">
            <v>0</v>
          </cell>
          <cell r="AS413">
            <v>0</v>
          </cell>
          <cell r="AT413">
            <v>10029.999999999976</v>
          </cell>
          <cell r="AU413">
            <v>79.774509803921603</v>
          </cell>
          <cell r="AV413">
            <v>0</v>
          </cell>
          <cell r="AW413">
            <v>18.176470588235279</v>
          </cell>
          <cell r="AX413">
            <v>3998.8235294117612</v>
          </cell>
          <cell r="AY413">
            <v>5.0490196078431424</v>
          </cell>
          <cell r="AZ413">
            <v>1363.2352941176484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5362.0588235294099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5362.0588235294099</v>
          </cell>
          <cell r="BZ413">
            <v>22912.058823529398</v>
          </cell>
          <cell r="CA413">
            <v>0</v>
          </cell>
          <cell r="CB413">
            <v>22912.058823529398</v>
          </cell>
          <cell r="CC413">
            <v>27.229885057471265</v>
          </cell>
          <cell r="CD413">
            <v>30769.77011494253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30769.77011494253</v>
          </cell>
          <cell r="CR413">
            <v>0.82000000000000117</v>
          </cell>
          <cell r="CS413">
            <v>758.50000000000114</v>
          </cell>
          <cell r="CT413">
            <v>0</v>
          </cell>
          <cell r="CU413">
            <v>0</v>
          </cell>
          <cell r="CV413">
            <v>758.50000000000114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379724.6289384719</v>
          </cell>
          <cell r="DC413">
            <v>0</v>
          </cell>
          <cell r="DD413">
            <v>379724.6289384719</v>
          </cell>
          <cell r="DE413">
            <v>128617</v>
          </cell>
          <cell r="DF413">
            <v>0</v>
          </cell>
          <cell r="DG413">
            <v>128617</v>
          </cell>
          <cell r="DH413">
            <v>14.714285714285714</v>
          </cell>
          <cell r="DI413">
            <v>0.62483311081441917</v>
          </cell>
          <cell r="DJ413">
            <v>3.1789999999999998</v>
          </cell>
          <cell r="DK413">
            <v>0</v>
          </cell>
          <cell r="DL413">
            <v>1</v>
          </cell>
          <cell r="DO413">
            <v>34365.821094793057</v>
          </cell>
          <cell r="DP413">
            <v>0</v>
          </cell>
          <cell r="DQ413">
            <v>34365.821094793057</v>
          </cell>
          <cell r="DR413">
            <v>1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1971.2</v>
          </cell>
          <cell r="EB413">
            <v>2213.0700000000002</v>
          </cell>
          <cell r="EC413">
            <v>0</v>
          </cell>
          <cell r="ED413">
            <v>0</v>
          </cell>
          <cell r="EE413">
            <v>2213.0700000000002</v>
          </cell>
          <cell r="EF413">
            <v>2213.0700000000002</v>
          </cell>
          <cell r="EG413">
            <v>0</v>
          </cell>
          <cell r="EI413">
            <v>0</v>
          </cell>
          <cell r="EJ413">
            <v>0</v>
          </cell>
          <cell r="EK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165195.89109479307</v>
          </cell>
          <cell r="EQ413">
            <v>0</v>
          </cell>
          <cell r="ER413">
            <v>165195.89109479307</v>
          </cell>
          <cell r="ES413">
            <v>544920.520033265</v>
          </cell>
          <cell r="ET413">
            <v>0</v>
          </cell>
          <cell r="EU413">
            <v>544920.520033265</v>
          </cell>
          <cell r="EV413">
            <v>542707.45003326493</v>
          </cell>
          <cell r="EW413">
            <v>5269.0043692549998</v>
          </cell>
          <cell r="EX413">
            <v>4265</v>
          </cell>
          <cell r="EY413">
            <v>0</v>
          </cell>
          <cell r="EZ413">
            <v>439295</v>
          </cell>
          <cell r="FA413">
            <v>0</v>
          </cell>
          <cell r="FB413">
            <v>544920.520033265</v>
          </cell>
          <cell r="FC413">
            <v>511433.10434387496</v>
          </cell>
          <cell r="FD413">
            <v>0</v>
          </cell>
          <cell r="FE413">
            <v>544920.520033265</v>
          </cell>
        </row>
        <row r="414">
          <cell r="A414">
            <v>5248</v>
          </cell>
          <cell r="B414">
            <v>8815248</v>
          </cell>
          <cell r="C414">
            <v>4374</v>
          </cell>
          <cell r="D414" t="str">
            <v>GMPS4374</v>
          </cell>
          <cell r="E414" t="str">
            <v>Thaxted Primary School</v>
          </cell>
          <cell r="F414" t="str">
            <v>P</v>
          </cell>
          <cell r="G414" t="str">
            <v>Y</v>
          </cell>
          <cell r="H414">
            <v>10023161</v>
          </cell>
          <cell r="I414" t="str">
            <v/>
          </cell>
          <cell r="K414">
            <v>5248</v>
          </cell>
          <cell r="L414">
            <v>115288</v>
          </cell>
          <cell r="O414">
            <v>7</v>
          </cell>
          <cell r="P414">
            <v>0</v>
          </cell>
          <cell r="Q414">
            <v>0</v>
          </cell>
          <cell r="S414">
            <v>36</v>
          </cell>
          <cell r="T414">
            <v>217</v>
          </cell>
          <cell r="V414">
            <v>253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253</v>
          </cell>
          <cell r="AF414">
            <v>798999.29999999993</v>
          </cell>
          <cell r="AG414">
            <v>0</v>
          </cell>
          <cell r="AH414">
            <v>0</v>
          </cell>
          <cell r="AI414">
            <v>0</v>
          </cell>
          <cell r="AJ414">
            <v>798999.29999999993</v>
          </cell>
          <cell r="AK414">
            <v>25.999999999999918</v>
          </cell>
          <cell r="AL414">
            <v>12219.999999999962</v>
          </cell>
          <cell r="AM414">
            <v>0</v>
          </cell>
          <cell r="AN414">
            <v>0</v>
          </cell>
          <cell r="AO414">
            <v>12219.999999999962</v>
          </cell>
          <cell r="AP414">
            <v>31.999999999999957</v>
          </cell>
          <cell r="AQ414">
            <v>18879.999999999975</v>
          </cell>
          <cell r="AR414">
            <v>0</v>
          </cell>
          <cell r="AS414">
            <v>0</v>
          </cell>
          <cell r="AT414">
            <v>18879.999999999975</v>
          </cell>
          <cell r="AU414">
            <v>253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31099.999999999935</v>
          </cell>
          <cell r="CA414">
            <v>0</v>
          </cell>
          <cell r="CB414">
            <v>31099.999999999935</v>
          </cell>
          <cell r="CC414">
            <v>61.111111111111107</v>
          </cell>
          <cell r="CD414">
            <v>69055.555555555547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69055.555555555547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2.3317972350230409</v>
          </cell>
          <cell r="CX414">
            <v>1317.4654377880181</v>
          </cell>
          <cell r="CY414">
            <v>0</v>
          </cell>
          <cell r="CZ414">
            <v>0</v>
          </cell>
          <cell r="DA414">
            <v>1317.4654377880181</v>
          </cell>
          <cell r="DB414">
            <v>900472.32099334348</v>
          </cell>
          <cell r="DC414">
            <v>0</v>
          </cell>
          <cell r="DD414">
            <v>900472.32099334348</v>
          </cell>
          <cell r="DE414">
            <v>128617</v>
          </cell>
          <cell r="DF414">
            <v>0</v>
          </cell>
          <cell r="DG414">
            <v>128617</v>
          </cell>
          <cell r="DH414">
            <v>36.142857142857146</v>
          </cell>
          <cell r="DI414">
            <v>0</v>
          </cell>
          <cell r="DJ414">
            <v>3.4289999999999998</v>
          </cell>
          <cell r="DK414">
            <v>0</v>
          </cell>
          <cell r="DL414">
            <v>1</v>
          </cell>
          <cell r="DO414">
            <v>0</v>
          </cell>
          <cell r="DP414">
            <v>0</v>
          </cell>
          <cell r="DQ414">
            <v>0</v>
          </cell>
          <cell r="DR414">
            <v>1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4805.6400000000003</v>
          </cell>
          <cell r="EB414">
            <v>4805.6400000000003</v>
          </cell>
          <cell r="EC414">
            <v>58.359999999999673</v>
          </cell>
          <cell r="ED414">
            <v>0</v>
          </cell>
          <cell r="EE414">
            <v>4864</v>
          </cell>
          <cell r="EF414">
            <v>4864</v>
          </cell>
          <cell r="EG414">
            <v>0</v>
          </cell>
          <cell r="EI414">
            <v>0</v>
          </cell>
          <cell r="EJ414">
            <v>0</v>
          </cell>
          <cell r="EK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133481</v>
          </cell>
          <cell r="EQ414">
            <v>0</v>
          </cell>
          <cell r="ER414">
            <v>133481</v>
          </cell>
          <cell r="ES414">
            <v>1033953.3209933435</v>
          </cell>
          <cell r="ET414">
            <v>0</v>
          </cell>
          <cell r="EU414">
            <v>1033953.3209933435</v>
          </cell>
          <cell r="EV414">
            <v>1029089.3209933435</v>
          </cell>
          <cell r="EW414">
            <v>4067.5467232938477</v>
          </cell>
          <cell r="EX414">
            <v>4265</v>
          </cell>
          <cell r="EY414">
            <v>197.45327670615234</v>
          </cell>
          <cell r="EZ414">
            <v>1079045</v>
          </cell>
          <cell r="FA414">
            <v>49955.679006656515</v>
          </cell>
          <cell r="FB414">
            <v>1083909</v>
          </cell>
          <cell r="FC414">
            <v>1065497.4939800003</v>
          </cell>
          <cell r="FD414">
            <v>0</v>
          </cell>
          <cell r="FE414">
            <v>1083909</v>
          </cell>
        </row>
        <row r="415">
          <cell r="A415">
            <v>2873</v>
          </cell>
          <cell r="B415">
            <v>8812873</v>
          </cell>
          <cell r="E415" t="str">
            <v>Theydon Bois Primary School</v>
          </cell>
          <cell r="F415" t="str">
            <v>P</v>
          </cell>
          <cell r="G415" t="str">
            <v/>
          </cell>
          <cell r="H415" t="str">
            <v/>
          </cell>
          <cell r="I415" t="str">
            <v>Y</v>
          </cell>
          <cell r="K415">
            <v>2873</v>
          </cell>
          <cell r="L415">
            <v>145999</v>
          </cell>
          <cell r="O415">
            <v>7</v>
          </cell>
          <cell r="P415">
            <v>0</v>
          </cell>
          <cell r="Q415">
            <v>0</v>
          </cell>
          <cell r="S415">
            <v>44</v>
          </cell>
          <cell r="T415">
            <v>269</v>
          </cell>
          <cell r="V415">
            <v>313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313</v>
          </cell>
          <cell r="AF415">
            <v>988485.29999999993</v>
          </cell>
          <cell r="AG415">
            <v>0</v>
          </cell>
          <cell r="AH415">
            <v>0</v>
          </cell>
          <cell r="AI415">
            <v>0</v>
          </cell>
          <cell r="AJ415">
            <v>988485.29999999993</v>
          </cell>
          <cell r="AK415">
            <v>10.999999999999995</v>
          </cell>
          <cell r="AL415">
            <v>5169.9999999999973</v>
          </cell>
          <cell r="AM415">
            <v>0</v>
          </cell>
          <cell r="AN415">
            <v>0</v>
          </cell>
          <cell r="AO415">
            <v>5169.9999999999973</v>
          </cell>
          <cell r="AP415">
            <v>10.999999999999995</v>
          </cell>
          <cell r="AQ415">
            <v>6489.9999999999973</v>
          </cell>
          <cell r="AR415">
            <v>0</v>
          </cell>
          <cell r="AS415">
            <v>0</v>
          </cell>
          <cell r="AT415">
            <v>6489.9999999999973</v>
          </cell>
          <cell r="AU415">
            <v>292.99999999999989</v>
          </cell>
          <cell r="AV415">
            <v>0</v>
          </cell>
          <cell r="AW415">
            <v>13.000000000000002</v>
          </cell>
          <cell r="AX415">
            <v>2860.0000000000005</v>
          </cell>
          <cell r="AY415">
            <v>5.9999999999999911</v>
          </cell>
          <cell r="AZ415">
            <v>1619.9999999999975</v>
          </cell>
          <cell r="BA415">
            <v>0</v>
          </cell>
          <cell r="BB415">
            <v>0</v>
          </cell>
          <cell r="BC415">
            <v>1.0000000000000007</v>
          </cell>
          <cell r="BD415">
            <v>460.00000000000028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4939.9999999999982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4939.9999999999982</v>
          </cell>
          <cell r="BZ415">
            <v>16599.999999999993</v>
          </cell>
          <cell r="CA415">
            <v>0</v>
          </cell>
          <cell r="CB415">
            <v>16599.999999999993</v>
          </cell>
          <cell r="CC415">
            <v>73.359375</v>
          </cell>
          <cell r="CD415">
            <v>82896.09375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82896.09375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4.6542750929367926</v>
          </cell>
          <cell r="CX415">
            <v>2629.6654275092878</v>
          </cell>
          <cell r="CY415">
            <v>0</v>
          </cell>
          <cell r="CZ415">
            <v>0</v>
          </cell>
          <cell r="DA415">
            <v>2629.6654275092878</v>
          </cell>
          <cell r="DB415">
            <v>1090611.059177509</v>
          </cell>
          <cell r="DC415">
            <v>0</v>
          </cell>
          <cell r="DD415">
            <v>1090611.059177509</v>
          </cell>
          <cell r="DE415">
            <v>128617</v>
          </cell>
          <cell r="DF415">
            <v>0</v>
          </cell>
          <cell r="DG415">
            <v>128617</v>
          </cell>
          <cell r="DH415">
            <v>44.714285714285715</v>
          </cell>
          <cell r="DI415">
            <v>0</v>
          </cell>
          <cell r="DJ415">
            <v>1.998</v>
          </cell>
          <cell r="DK415">
            <v>0</v>
          </cell>
          <cell r="DL415">
            <v>0.995</v>
          </cell>
          <cell r="DO415">
            <v>0</v>
          </cell>
          <cell r="DP415">
            <v>0</v>
          </cell>
          <cell r="DQ415">
            <v>0</v>
          </cell>
          <cell r="DR415">
            <v>1.0156360164</v>
          </cell>
          <cell r="DS415">
            <v>19063.869928639713</v>
          </cell>
          <cell r="DT415">
            <v>0</v>
          </cell>
          <cell r="DU415">
            <v>19063.869928639713</v>
          </cell>
          <cell r="DV415">
            <v>0</v>
          </cell>
          <cell r="DW415">
            <v>0</v>
          </cell>
          <cell r="DX415">
            <v>0</v>
          </cell>
          <cell r="DY415">
            <v>0</v>
          </cell>
          <cell r="DZ415">
            <v>0</v>
          </cell>
          <cell r="EA415">
            <v>4536</v>
          </cell>
          <cell r="EB415">
            <v>4536</v>
          </cell>
          <cell r="EC415">
            <v>0</v>
          </cell>
          <cell r="ED415">
            <v>0</v>
          </cell>
          <cell r="EE415">
            <v>4536</v>
          </cell>
          <cell r="EF415">
            <v>4536</v>
          </cell>
          <cell r="EG415">
            <v>0</v>
          </cell>
          <cell r="EI415">
            <v>0</v>
          </cell>
          <cell r="EJ415">
            <v>0</v>
          </cell>
          <cell r="EK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152216.8699286397</v>
          </cell>
          <cell r="EQ415">
            <v>0</v>
          </cell>
          <cell r="ER415">
            <v>152216.8699286397</v>
          </cell>
          <cell r="ES415">
            <v>1242827.9291061487</v>
          </cell>
          <cell r="ET415">
            <v>0</v>
          </cell>
          <cell r="EU415">
            <v>1242827.9291061487</v>
          </cell>
          <cell r="EV415">
            <v>1238291.9291061487</v>
          </cell>
          <cell r="EW415">
            <v>3956.2042463455227</v>
          </cell>
          <cell r="EX415">
            <v>4265</v>
          </cell>
          <cell r="EY415">
            <v>308.79575365447727</v>
          </cell>
          <cell r="EZ415">
            <v>1334945</v>
          </cell>
          <cell r="FA415">
            <v>96653.070893851342</v>
          </cell>
          <cell r="FB415">
            <v>1339481</v>
          </cell>
          <cell r="FC415">
            <v>1318343.7841434341</v>
          </cell>
          <cell r="FD415">
            <v>0</v>
          </cell>
          <cell r="FE415">
            <v>1339481</v>
          </cell>
        </row>
        <row r="416">
          <cell r="A416">
            <v>5269</v>
          </cell>
          <cell r="B416">
            <v>8815269</v>
          </cell>
          <cell r="C416">
            <v>3294</v>
          </cell>
          <cell r="D416" t="str">
            <v>GMPS3294</v>
          </cell>
          <cell r="E416" t="str">
            <v>Thomas Willingale Primary School and Nursery</v>
          </cell>
          <cell r="F416" t="str">
            <v>P</v>
          </cell>
          <cell r="G416" t="str">
            <v>Y</v>
          </cell>
          <cell r="H416">
            <v>10026443</v>
          </cell>
          <cell r="I416" t="str">
            <v/>
          </cell>
          <cell r="K416">
            <v>5269</v>
          </cell>
          <cell r="L416">
            <v>115309</v>
          </cell>
          <cell r="O416">
            <v>7</v>
          </cell>
          <cell r="P416">
            <v>0</v>
          </cell>
          <cell r="Q416">
            <v>0</v>
          </cell>
          <cell r="S416">
            <v>60</v>
          </cell>
          <cell r="T416">
            <v>350</v>
          </cell>
          <cell r="V416">
            <v>410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410</v>
          </cell>
          <cell r="AF416">
            <v>1294821</v>
          </cell>
          <cell r="AG416">
            <v>0</v>
          </cell>
          <cell r="AH416">
            <v>0</v>
          </cell>
          <cell r="AI416">
            <v>0</v>
          </cell>
          <cell r="AJ416">
            <v>1294821</v>
          </cell>
          <cell r="AK416">
            <v>148.9999999999998</v>
          </cell>
          <cell r="AL416">
            <v>70029.999999999913</v>
          </cell>
          <cell r="AM416">
            <v>0</v>
          </cell>
          <cell r="AN416">
            <v>0</v>
          </cell>
          <cell r="AO416">
            <v>70029.999999999913</v>
          </cell>
          <cell r="AP416">
            <v>148.9999999999998</v>
          </cell>
          <cell r="AQ416">
            <v>87909.999999999884</v>
          </cell>
          <cell r="AR416">
            <v>0</v>
          </cell>
          <cell r="AS416">
            <v>0</v>
          </cell>
          <cell r="AT416">
            <v>87909.999999999884</v>
          </cell>
          <cell r="AU416">
            <v>167.40831295843526</v>
          </cell>
          <cell r="AV416">
            <v>0</v>
          </cell>
          <cell r="AW416">
            <v>162.39608801955984</v>
          </cell>
          <cell r="AX416">
            <v>35727.139364303162</v>
          </cell>
          <cell r="AY416">
            <v>58.141809290953447</v>
          </cell>
          <cell r="AZ416">
            <v>15698.288508557431</v>
          </cell>
          <cell r="BA416">
            <v>0</v>
          </cell>
          <cell r="BB416">
            <v>0</v>
          </cell>
          <cell r="BC416">
            <v>22.053789731051328</v>
          </cell>
          <cell r="BD416">
            <v>10144.743276283611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61570.171149144204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61570.171149144204</v>
          </cell>
          <cell r="BZ416">
            <v>219510.17114914401</v>
          </cell>
          <cell r="CA416">
            <v>0</v>
          </cell>
          <cell r="CB416">
            <v>219510.17114914401</v>
          </cell>
          <cell r="CC416">
            <v>101.23456790123456</v>
          </cell>
          <cell r="CD416">
            <v>114395.06172839504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114395.06172839504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49.199999999999996</v>
          </cell>
          <cell r="CX416">
            <v>27797.999999999996</v>
          </cell>
          <cell r="CY416">
            <v>0</v>
          </cell>
          <cell r="CZ416">
            <v>0</v>
          </cell>
          <cell r="DA416">
            <v>27797.999999999996</v>
          </cell>
          <cell r="DB416">
            <v>1656524.2328775392</v>
          </cell>
          <cell r="DC416">
            <v>0</v>
          </cell>
          <cell r="DD416">
            <v>1656524.2328775392</v>
          </cell>
          <cell r="DE416">
            <v>128617</v>
          </cell>
          <cell r="DF416">
            <v>0</v>
          </cell>
          <cell r="DG416">
            <v>128617</v>
          </cell>
          <cell r="DH416">
            <v>58.571428571428569</v>
          </cell>
          <cell r="DI416">
            <v>0</v>
          </cell>
          <cell r="DJ416">
            <v>0.60199999999999998</v>
          </cell>
          <cell r="DK416">
            <v>0</v>
          </cell>
          <cell r="DL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1.0156360164</v>
          </cell>
          <cell r="DS416">
            <v>27912.497593589436</v>
          </cell>
          <cell r="DT416">
            <v>0</v>
          </cell>
          <cell r="DU416">
            <v>27912.497593589436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10035.200000000001</v>
          </cell>
          <cell r="EB416">
            <v>10192</v>
          </cell>
          <cell r="EC416">
            <v>0</v>
          </cell>
          <cell r="ED416">
            <v>-5055.8700000000008</v>
          </cell>
          <cell r="EE416">
            <v>5136.1299999999992</v>
          </cell>
          <cell r="EF416">
            <v>5136.1299999999992</v>
          </cell>
          <cell r="EG416">
            <v>0</v>
          </cell>
          <cell r="EI416">
            <v>0</v>
          </cell>
          <cell r="EJ416">
            <v>0</v>
          </cell>
          <cell r="EK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161665.62759358945</v>
          </cell>
          <cell r="EQ416">
            <v>0</v>
          </cell>
          <cell r="ER416">
            <v>161665.62759358945</v>
          </cell>
          <cell r="ES416">
            <v>1818189.8604711287</v>
          </cell>
          <cell r="ET416">
            <v>0</v>
          </cell>
          <cell r="EU416">
            <v>1818189.8604711287</v>
          </cell>
          <cell r="EV416">
            <v>1813053.7304711286</v>
          </cell>
          <cell r="EW416">
            <v>4422.0822694417775</v>
          </cell>
          <cell r="EX416">
            <v>4265</v>
          </cell>
          <cell r="EY416">
            <v>0</v>
          </cell>
          <cell r="EZ416">
            <v>1748650</v>
          </cell>
          <cell r="FA416">
            <v>0</v>
          </cell>
          <cell r="FB416">
            <v>1818189.8604711287</v>
          </cell>
          <cell r="FC416">
            <v>1744740.7475362392</v>
          </cell>
          <cell r="FD416">
            <v>0</v>
          </cell>
          <cell r="FE416">
            <v>1818189.8604711287</v>
          </cell>
        </row>
        <row r="417">
          <cell r="A417">
            <v>3835</v>
          </cell>
          <cell r="B417">
            <v>8813835</v>
          </cell>
          <cell r="E417" t="str">
            <v>Thundersley Primary School</v>
          </cell>
          <cell r="F417" t="str">
            <v>P</v>
          </cell>
          <cell r="G417" t="str">
            <v/>
          </cell>
          <cell r="H417" t="str">
            <v/>
          </cell>
          <cell r="I417" t="str">
            <v>Y</v>
          </cell>
          <cell r="K417">
            <v>3835</v>
          </cell>
          <cell r="L417">
            <v>141626</v>
          </cell>
          <cell r="O417">
            <v>7</v>
          </cell>
          <cell r="P417">
            <v>0</v>
          </cell>
          <cell r="Q417">
            <v>0</v>
          </cell>
          <cell r="S417">
            <v>58</v>
          </cell>
          <cell r="T417">
            <v>397</v>
          </cell>
          <cell r="V417">
            <v>455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455</v>
          </cell>
          <cell r="AF417">
            <v>1436935.5</v>
          </cell>
          <cell r="AG417">
            <v>0</v>
          </cell>
          <cell r="AH417">
            <v>0</v>
          </cell>
          <cell r="AI417">
            <v>0</v>
          </cell>
          <cell r="AJ417">
            <v>1436935.5</v>
          </cell>
          <cell r="AK417">
            <v>36.999999999999986</v>
          </cell>
          <cell r="AL417">
            <v>17389.999999999993</v>
          </cell>
          <cell r="AM417">
            <v>0</v>
          </cell>
          <cell r="AN417">
            <v>0</v>
          </cell>
          <cell r="AO417">
            <v>17389.999999999993</v>
          </cell>
          <cell r="AP417">
            <v>55.000000000000057</v>
          </cell>
          <cell r="AQ417">
            <v>32450.000000000033</v>
          </cell>
          <cell r="AR417">
            <v>0</v>
          </cell>
          <cell r="AS417">
            <v>0</v>
          </cell>
          <cell r="AT417">
            <v>32450.000000000033</v>
          </cell>
          <cell r="AU417">
            <v>412.81456953642402</v>
          </cell>
          <cell r="AV417">
            <v>0</v>
          </cell>
          <cell r="AW417">
            <v>34.150110375275943</v>
          </cell>
          <cell r="AX417">
            <v>7513.0242825607074</v>
          </cell>
          <cell r="AY417">
            <v>8.0353200883002316</v>
          </cell>
          <cell r="AZ417">
            <v>2169.5364238410625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9682.5607064017695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9682.5607064017695</v>
          </cell>
          <cell r="BZ417">
            <v>59522.560706401797</v>
          </cell>
          <cell r="CA417">
            <v>0</v>
          </cell>
          <cell r="CB417">
            <v>59522.560706401797</v>
          </cell>
          <cell r="CC417">
            <v>107.11883408071749</v>
          </cell>
          <cell r="CD417">
            <v>121044.28251121077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121044.28251121077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5.7304785894206756</v>
          </cell>
          <cell r="CX417">
            <v>3237.7204030226817</v>
          </cell>
          <cell r="CY417">
            <v>0</v>
          </cell>
          <cell r="CZ417">
            <v>0</v>
          </cell>
          <cell r="DA417">
            <v>3237.7204030226817</v>
          </cell>
          <cell r="DB417">
            <v>1620740.0636206351</v>
          </cell>
          <cell r="DC417">
            <v>0</v>
          </cell>
          <cell r="DD417">
            <v>1620740.0636206351</v>
          </cell>
          <cell r="DE417">
            <v>128617</v>
          </cell>
          <cell r="DF417">
            <v>0</v>
          </cell>
          <cell r="DG417">
            <v>128617</v>
          </cell>
          <cell r="DH417">
            <v>65</v>
          </cell>
          <cell r="DI417">
            <v>0</v>
          </cell>
          <cell r="DJ417">
            <v>0.83299999999999996</v>
          </cell>
          <cell r="DK417">
            <v>0</v>
          </cell>
          <cell r="DL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1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7247.1</v>
          </cell>
          <cell r="EB417">
            <v>7247.1</v>
          </cell>
          <cell r="EC417">
            <v>0</v>
          </cell>
          <cell r="ED417">
            <v>0</v>
          </cell>
          <cell r="EE417">
            <v>7247.1</v>
          </cell>
          <cell r="EF417">
            <v>7247.1</v>
          </cell>
          <cell r="EG417">
            <v>0</v>
          </cell>
          <cell r="EI417">
            <v>0</v>
          </cell>
          <cell r="EJ417">
            <v>0</v>
          </cell>
          <cell r="EK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135864.1</v>
          </cell>
          <cell r="EQ417">
            <v>0</v>
          </cell>
          <cell r="ER417">
            <v>135864.1</v>
          </cell>
          <cell r="ES417">
            <v>1756604.1636206352</v>
          </cell>
          <cell r="ET417">
            <v>0</v>
          </cell>
          <cell r="EU417">
            <v>1756604.1636206352</v>
          </cell>
          <cell r="EV417">
            <v>1749357.0636206351</v>
          </cell>
          <cell r="EW417">
            <v>3844.7407991662308</v>
          </cell>
          <cell r="EX417">
            <v>4265</v>
          </cell>
          <cell r="EY417">
            <v>420.25920083376923</v>
          </cell>
          <cell r="EZ417">
            <v>1940575</v>
          </cell>
          <cell r="FA417">
            <v>191217.93637936492</v>
          </cell>
          <cell r="FB417">
            <v>1947822.1</v>
          </cell>
          <cell r="FC417">
            <v>1931259.8454113926</v>
          </cell>
          <cell r="FD417">
            <v>0</v>
          </cell>
          <cell r="FE417">
            <v>1947822.1</v>
          </cell>
        </row>
        <row r="418">
          <cell r="A418">
            <v>2042</v>
          </cell>
          <cell r="B418">
            <v>8812042</v>
          </cell>
          <cell r="E418" t="str">
            <v>Tiptree Heath Primary School</v>
          </cell>
          <cell r="F418" t="str">
            <v>P</v>
          </cell>
          <cell r="G418" t="str">
            <v/>
          </cell>
          <cell r="H418" t="str">
            <v/>
          </cell>
          <cell r="I418" t="str">
            <v>Y</v>
          </cell>
          <cell r="K418">
            <v>2042</v>
          </cell>
          <cell r="L418">
            <v>147560</v>
          </cell>
          <cell r="O418">
            <v>7</v>
          </cell>
          <cell r="P418">
            <v>0</v>
          </cell>
          <cell r="Q418">
            <v>0</v>
          </cell>
          <cell r="S418">
            <v>28</v>
          </cell>
          <cell r="T418">
            <v>162</v>
          </cell>
          <cell r="V418">
            <v>190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190</v>
          </cell>
          <cell r="AF418">
            <v>600039</v>
          </cell>
          <cell r="AG418">
            <v>0</v>
          </cell>
          <cell r="AH418">
            <v>0</v>
          </cell>
          <cell r="AI418">
            <v>0</v>
          </cell>
          <cell r="AJ418">
            <v>600039</v>
          </cell>
          <cell r="AK418">
            <v>19</v>
          </cell>
          <cell r="AL418">
            <v>8930</v>
          </cell>
          <cell r="AM418">
            <v>0</v>
          </cell>
          <cell r="AN418">
            <v>0</v>
          </cell>
          <cell r="AO418">
            <v>8930</v>
          </cell>
          <cell r="AP418">
            <v>21.00000000000006</v>
          </cell>
          <cell r="AQ418">
            <v>12390.000000000036</v>
          </cell>
          <cell r="AR418">
            <v>0</v>
          </cell>
          <cell r="AS418">
            <v>0</v>
          </cell>
          <cell r="AT418">
            <v>12390.000000000036</v>
          </cell>
          <cell r="AU418">
            <v>178.00000000000003</v>
          </cell>
          <cell r="AV418">
            <v>0</v>
          </cell>
          <cell r="AW418">
            <v>11.999999999999998</v>
          </cell>
          <cell r="AX418">
            <v>2639.9999999999995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2639.9999999999995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2639.9999999999995</v>
          </cell>
          <cell r="BZ418">
            <v>23960.000000000036</v>
          </cell>
          <cell r="CA418">
            <v>0</v>
          </cell>
          <cell r="CB418">
            <v>23960.000000000036</v>
          </cell>
          <cell r="CC418">
            <v>54.113924050632917</v>
          </cell>
          <cell r="CD418">
            <v>61148.734177215199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61148.734177215199</v>
          </cell>
          <cell r="CR418">
            <v>2.6000000000000014</v>
          </cell>
          <cell r="CS418">
            <v>2405.0000000000014</v>
          </cell>
          <cell r="CT418">
            <v>0</v>
          </cell>
          <cell r="CU418">
            <v>0</v>
          </cell>
          <cell r="CV418">
            <v>2405.0000000000014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687552.73417721526</v>
          </cell>
          <cell r="DC418">
            <v>0</v>
          </cell>
          <cell r="DD418">
            <v>687552.73417721526</v>
          </cell>
          <cell r="DE418">
            <v>128617</v>
          </cell>
          <cell r="DF418">
            <v>0</v>
          </cell>
          <cell r="DG418">
            <v>128617</v>
          </cell>
          <cell r="DH418">
            <v>27.142857142857142</v>
          </cell>
          <cell r="DI418">
            <v>0</v>
          </cell>
          <cell r="DJ418">
            <v>1.5249999999999999</v>
          </cell>
          <cell r="DK418">
            <v>0</v>
          </cell>
          <cell r="DL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1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4416</v>
          </cell>
          <cell r="EB418">
            <v>4416</v>
          </cell>
          <cell r="EC418">
            <v>0</v>
          </cell>
          <cell r="ED418">
            <v>0</v>
          </cell>
          <cell r="EE418">
            <v>4416</v>
          </cell>
          <cell r="EF418">
            <v>4416</v>
          </cell>
          <cell r="EG418">
            <v>0</v>
          </cell>
          <cell r="EI418">
            <v>0</v>
          </cell>
          <cell r="EJ418">
            <v>0</v>
          </cell>
          <cell r="EK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133033</v>
          </cell>
          <cell r="EQ418">
            <v>0</v>
          </cell>
          <cell r="ER418">
            <v>133033</v>
          </cell>
          <cell r="ES418">
            <v>820585.73417721526</v>
          </cell>
          <cell r="ET418">
            <v>0</v>
          </cell>
          <cell r="EU418">
            <v>820585.73417721526</v>
          </cell>
          <cell r="EV418">
            <v>816169.73417721526</v>
          </cell>
          <cell r="EW418">
            <v>4295.6301798800805</v>
          </cell>
          <cell r="EX418">
            <v>4265</v>
          </cell>
          <cell r="EY418">
            <v>0</v>
          </cell>
          <cell r="EZ418">
            <v>810350</v>
          </cell>
          <cell r="FA418">
            <v>0</v>
          </cell>
          <cell r="FB418">
            <v>820585.73417721526</v>
          </cell>
          <cell r="FC418">
            <v>807537.9093504264</v>
          </cell>
          <cell r="FD418">
            <v>0</v>
          </cell>
          <cell r="FE418">
            <v>820585.73417721526</v>
          </cell>
        </row>
        <row r="419">
          <cell r="A419">
            <v>3028</v>
          </cell>
          <cell r="B419">
            <v>8813028</v>
          </cell>
          <cell r="C419">
            <v>4436</v>
          </cell>
          <cell r="D419" t="str">
            <v>RB054436</v>
          </cell>
          <cell r="E419" t="str">
            <v>St Luke's Church of England Controlled Primary School</v>
          </cell>
          <cell r="F419" t="str">
            <v>P</v>
          </cell>
          <cell r="G419" t="str">
            <v>Y</v>
          </cell>
          <cell r="H419">
            <v>10023662</v>
          </cell>
          <cell r="I419" t="str">
            <v/>
          </cell>
          <cell r="K419">
            <v>3028</v>
          </cell>
          <cell r="L419">
            <v>115082</v>
          </cell>
          <cell r="O419">
            <v>7</v>
          </cell>
          <cell r="P419">
            <v>0</v>
          </cell>
          <cell r="Q419">
            <v>0</v>
          </cell>
          <cell r="S419">
            <v>30</v>
          </cell>
          <cell r="T419">
            <v>203</v>
          </cell>
          <cell r="V419">
            <v>233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233</v>
          </cell>
          <cell r="AF419">
            <v>735837.29999999993</v>
          </cell>
          <cell r="AG419">
            <v>0</v>
          </cell>
          <cell r="AH419">
            <v>0</v>
          </cell>
          <cell r="AI419">
            <v>0</v>
          </cell>
          <cell r="AJ419">
            <v>735837.29999999993</v>
          </cell>
          <cell r="AK419">
            <v>18.000000000000007</v>
          </cell>
          <cell r="AL419">
            <v>8460.0000000000036</v>
          </cell>
          <cell r="AM419">
            <v>0</v>
          </cell>
          <cell r="AN419">
            <v>0</v>
          </cell>
          <cell r="AO419">
            <v>8460.0000000000036</v>
          </cell>
          <cell r="AP419">
            <v>19.999999999999989</v>
          </cell>
          <cell r="AQ419">
            <v>11799.999999999995</v>
          </cell>
          <cell r="AR419">
            <v>0</v>
          </cell>
          <cell r="AS419">
            <v>0</v>
          </cell>
          <cell r="AT419">
            <v>11799.999999999995</v>
          </cell>
          <cell r="AU419">
            <v>220</v>
          </cell>
          <cell r="AV419">
            <v>0</v>
          </cell>
          <cell r="AW419">
            <v>12.999999999999998</v>
          </cell>
          <cell r="AX419">
            <v>2859.9999999999995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2859.9999999999995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2859.9999999999995</v>
          </cell>
          <cell r="BZ419">
            <v>23120</v>
          </cell>
          <cell r="CA419">
            <v>0</v>
          </cell>
          <cell r="CB419">
            <v>23120</v>
          </cell>
          <cell r="CC419">
            <v>49.545977011494251</v>
          </cell>
          <cell r="CD419">
            <v>55986.954022988502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55986.954022988502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1.147783251231528</v>
          </cell>
          <cell r="CX419">
            <v>648.49753694581329</v>
          </cell>
          <cell r="CY419">
            <v>0</v>
          </cell>
          <cell r="CZ419">
            <v>0</v>
          </cell>
          <cell r="DA419">
            <v>648.49753694581329</v>
          </cell>
          <cell r="DB419">
            <v>815592.75155993435</v>
          </cell>
          <cell r="DC419">
            <v>0</v>
          </cell>
          <cell r="DD419">
            <v>815592.75155993435</v>
          </cell>
          <cell r="DE419">
            <v>128617</v>
          </cell>
          <cell r="DF419">
            <v>0</v>
          </cell>
          <cell r="DG419">
            <v>128617</v>
          </cell>
          <cell r="DH419">
            <v>33.285714285714285</v>
          </cell>
          <cell r="DI419">
            <v>0</v>
          </cell>
          <cell r="DJ419">
            <v>0.91700000000000004</v>
          </cell>
          <cell r="DK419">
            <v>0</v>
          </cell>
          <cell r="DL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31488</v>
          </cell>
          <cell r="EB419">
            <v>31980</v>
          </cell>
          <cell r="EC419">
            <v>0</v>
          </cell>
          <cell r="ED419">
            <v>0</v>
          </cell>
          <cell r="EE419">
            <v>31980</v>
          </cell>
          <cell r="EF419">
            <v>31980</v>
          </cell>
          <cell r="EG419">
            <v>0</v>
          </cell>
          <cell r="EI419">
            <v>0</v>
          </cell>
          <cell r="EJ419">
            <v>0</v>
          </cell>
          <cell r="EK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160597</v>
          </cell>
          <cell r="EQ419">
            <v>0</v>
          </cell>
          <cell r="ER419">
            <v>160597</v>
          </cell>
          <cell r="ES419">
            <v>976189.75155993435</v>
          </cell>
          <cell r="ET419">
            <v>0</v>
          </cell>
          <cell r="EU419">
            <v>976189.75155993435</v>
          </cell>
          <cell r="EV419">
            <v>944209.75155993435</v>
          </cell>
          <cell r="EW419">
            <v>4052.4023672100188</v>
          </cell>
          <cell r="EX419">
            <v>4265</v>
          </cell>
          <cell r="EY419">
            <v>212.59763278998116</v>
          </cell>
          <cell r="EZ419">
            <v>993745</v>
          </cell>
          <cell r="FA419">
            <v>49535.248440065654</v>
          </cell>
          <cell r="FB419">
            <v>1025725</v>
          </cell>
          <cell r="FC419">
            <v>1023569.777673077</v>
          </cell>
          <cell r="FD419">
            <v>0</v>
          </cell>
          <cell r="FE419">
            <v>1025725</v>
          </cell>
        </row>
        <row r="420">
          <cell r="A420">
            <v>2630</v>
          </cell>
          <cell r="B420">
            <v>8812630</v>
          </cell>
          <cell r="C420">
            <v>4490</v>
          </cell>
          <cell r="D420" t="str">
            <v>RB054490</v>
          </cell>
          <cell r="E420" t="str">
            <v>Tollesbury School</v>
          </cell>
          <cell r="F420" t="str">
            <v>P</v>
          </cell>
          <cell r="G420" t="str">
            <v>Y</v>
          </cell>
          <cell r="H420">
            <v>10025566</v>
          </cell>
          <cell r="I420" t="str">
            <v/>
          </cell>
          <cell r="K420">
            <v>2630</v>
          </cell>
          <cell r="L420">
            <v>114925</v>
          </cell>
          <cell r="O420">
            <v>7</v>
          </cell>
          <cell r="P420">
            <v>0</v>
          </cell>
          <cell r="Q420">
            <v>0</v>
          </cell>
          <cell r="S420">
            <v>26</v>
          </cell>
          <cell r="T420">
            <v>177</v>
          </cell>
          <cell r="V420">
            <v>203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203</v>
          </cell>
          <cell r="AF420">
            <v>641094.29999999993</v>
          </cell>
          <cell r="AG420">
            <v>0</v>
          </cell>
          <cell r="AH420">
            <v>0</v>
          </cell>
          <cell r="AI420">
            <v>0</v>
          </cell>
          <cell r="AJ420">
            <v>641094.29999999993</v>
          </cell>
          <cell r="AK420">
            <v>29.999999999999979</v>
          </cell>
          <cell r="AL420">
            <v>14099.999999999989</v>
          </cell>
          <cell r="AM420">
            <v>0</v>
          </cell>
          <cell r="AN420">
            <v>0</v>
          </cell>
          <cell r="AO420">
            <v>14099.999999999989</v>
          </cell>
          <cell r="AP420">
            <v>29.999999999999979</v>
          </cell>
          <cell r="AQ420">
            <v>17699.999999999989</v>
          </cell>
          <cell r="AR420">
            <v>0</v>
          </cell>
          <cell r="AS420">
            <v>0</v>
          </cell>
          <cell r="AT420">
            <v>17699.999999999989</v>
          </cell>
          <cell r="AU420">
            <v>202.00000000000006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1.0000000000000007</v>
          </cell>
          <cell r="BD420">
            <v>460.00000000000028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460.00000000000028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460.00000000000028</v>
          </cell>
          <cell r="BZ420">
            <v>32259.999999999978</v>
          </cell>
          <cell r="CA420">
            <v>0</v>
          </cell>
          <cell r="CB420">
            <v>32259.999999999978</v>
          </cell>
          <cell r="CC420">
            <v>55.769230769230774</v>
          </cell>
          <cell r="CD420">
            <v>63019.230769230773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63019.230769230773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736373.53076923068</v>
          </cell>
          <cell r="DC420">
            <v>0</v>
          </cell>
          <cell r="DD420">
            <v>736373.53076923068</v>
          </cell>
          <cell r="DE420">
            <v>128617</v>
          </cell>
          <cell r="DF420">
            <v>0</v>
          </cell>
          <cell r="DG420">
            <v>128617</v>
          </cell>
          <cell r="DH420">
            <v>29</v>
          </cell>
          <cell r="DI420">
            <v>0</v>
          </cell>
          <cell r="DJ420">
            <v>2.4369999999999998</v>
          </cell>
          <cell r="DK420">
            <v>0</v>
          </cell>
          <cell r="DL420">
            <v>1</v>
          </cell>
          <cell r="DO420">
            <v>0</v>
          </cell>
          <cell r="DP420">
            <v>0</v>
          </cell>
          <cell r="DQ420">
            <v>0</v>
          </cell>
          <cell r="DR420">
            <v>1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15469</v>
          </cell>
          <cell r="EB420">
            <v>15717</v>
          </cell>
          <cell r="EC420">
            <v>0</v>
          </cell>
          <cell r="ED420">
            <v>0</v>
          </cell>
          <cell r="EE420">
            <v>15717</v>
          </cell>
          <cell r="EF420">
            <v>15717</v>
          </cell>
          <cell r="EG420">
            <v>0</v>
          </cell>
          <cell r="EI420">
            <v>0</v>
          </cell>
          <cell r="EJ420">
            <v>0</v>
          </cell>
          <cell r="EK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144334</v>
          </cell>
          <cell r="EQ420">
            <v>0</v>
          </cell>
          <cell r="ER420">
            <v>144334</v>
          </cell>
          <cell r="ES420">
            <v>880707.53076923068</v>
          </cell>
          <cell r="ET420">
            <v>0</v>
          </cell>
          <cell r="EU420">
            <v>880707.53076923068</v>
          </cell>
          <cell r="EV420">
            <v>864990.53076923068</v>
          </cell>
          <cell r="EW420">
            <v>4261.0370973853724</v>
          </cell>
          <cell r="EX420">
            <v>4265</v>
          </cell>
          <cell r="EY420">
            <v>3.9629026146276374</v>
          </cell>
          <cell r="EZ420">
            <v>865795</v>
          </cell>
          <cell r="FA420">
            <v>804.46923076931853</v>
          </cell>
          <cell r="FB420">
            <v>881512</v>
          </cell>
          <cell r="FC420">
            <v>873344.07143867924</v>
          </cell>
          <cell r="FD420">
            <v>0</v>
          </cell>
          <cell r="FE420">
            <v>881512</v>
          </cell>
        </row>
        <row r="421">
          <cell r="A421">
            <v>3660</v>
          </cell>
          <cell r="B421">
            <v>8813660</v>
          </cell>
          <cell r="E421" t="str">
            <v>Tolleshunt D'Arcy St Nicholas Primary Academy</v>
          </cell>
          <cell r="F421" t="str">
            <v>P</v>
          </cell>
          <cell r="G421" t="str">
            <v/>
          </cell>
          <cell r="H421" t="str">
            <v/>
          </cell>
          <cell r="I421" t="str">
            <v>Y</v>
          </cell>
          <cell r="K421">
            <v>3660</v>
          </cell>
          <cell r="L421">
            <v>147403</v>
          </cell>
          <cell r="O421">
            <v>7</v>
          </cell>
          <cell r="P421">
            <v>0</v>
          </cell>
          <cell r="Q421">
            <v>0</v>
          </cell>
          <cell r="S421">
            <v>14</v>
          </cell>
          <cell r="T421">
            <v>95</v>
          </cell>
          <cell r="V421">
            <v>109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109</v>
          </cell>
          <cell r="AF421">
            <v>344232.89999999997</v>
          </cell>
          <cell r="AG421">
            <v>0</v>
          </cell>
          <cell r="AH421">
            <v>0</v>
          </cell>
          <cell r="AI421">
            <v>0</v>
          </cell>
          <cell r="AJ421">
            <v>344232.89999999997</v>
          </cell>
          <cell r="AK421">
            <v>15.000000000000046</v>
          </cell>
          <cell r="AL421">
            <v>7050.0000000000218</v>
          </cell>
          <cell r="AM421">
            <v>0</v>
          </cell>
          <cell r="AN421">
            <v>0</v>
          </cell>
          <cell r="AO421">
            <v>7050.0000000000218</v>
          </cell>
          <cell r="AP421">
            <v>17.000000000000046</v>
          </cell>
          <cell r="AQ421">
            <v>10030.000000000027</v>
          </cell>
          <cell r="AR421">
            <v>0</v>
          </cell>
          <cell r="AS421">
            <v>0</v>
          </cell>
          <cell r="AT421">
            <v>10030.000000000027</v>
          </cell>
          <cell r="AU421">
            <v>102.00000000000006</v>
          </cell>
          <cell r="AV421">
            <v>0</v>
          </cell>
          <cell r="AW421">
            <v>3.9999999999999978</v>
          </cell>
          <cell r="AX421">
            <v>879.99999999999955</v>
          </cell>
          <cell r="AY421">
            <v>0</v>
          </cell>
          <cell r="AZ421">
            <v>0</v>
          </cell>
          <cell r="BA421">
            <v>2.9999999999999987</v>
          </cell>
          <cell r="BB421">
            <v>1259.9999999999995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2139.9999999999991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2139.9999999999991</v>
          </cell>
          <cell r="BZ421">
            <v>19220.000000000051</v>
          </cell>
          <cell r="CA421">
            <v>0</v>
          </cell>
          <cell r="CB421">
            <v>19220.000000000051</v>
          </cell>
          <cell r="CC421">
            <v>14.17</v>
          </cell>
          <cell r="CD421">
            <v>16012.1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16012.1</v>
          </cell>
          <cell r="CR421">
            <v>6.4600000000000479</v>
          </cell>
          <cell r="CS421">
            <v>5975.5000000000446</v>
          </cell>
          <cell r="CT421">
            <v>0</v>
          </cell>
          <cell r="CU421">
            <v>0</v>
          </cell>
          <cell r="CV421">
            <v>5975.5000000000446</v>
          </cell>
          <cell r="CW421">
            <v>2.2947368421052663</v>
          </cell>
          <cell r="CX421">
            <v>1296.5263157894753</v>
          </cell>
          <cell r="CY421">
            <v>0</v>
          </cell>
          <cell r="CZ421">
            <v>0</v>
          </cell>
          <cell r="DA421">
            <v>1296.5263157894753</v>
          </cell>
          <cell r="DB421">
            <v>386737.0263157895</v>
          </cell>
          <cell r="DC421">
            <v>0</v>
          </cell>
          <cell r="DD421">
            <v>386737.0263157895</v>
          </cell>
          <cell r="DE421">
            <v>128617</v>
          </cell>
          <cell r="DF421">
            <v>0</v>
          </cell>
          <cell r="DG421">
            <v>128617</v>
          </cell>
          <cell r="DH421">
            <v>15.571428571428571</v>
          </cell>
          <cell r="DI421">
            <v>0.5447263017356474</v>
          </cell>
          <cell r="DJ421">
            <v>3.0670000000000002</v>
          </cell>
          <cell r="DK421">
            <v>0</v>
          </cell>
          <cell r="DL421">
            <v>1</v>
          </cell>
          <cell r="DO421">
            <v>29959.946595460606</v>
          </cell>
          <cell r="DP421">
            <v>0</v>
          </cell>
          <cell r="DQ421">
            <v>29959.946595460606</v>
          </cell>
          <cell r="DR421">
            <v>1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0</v>
          </cell>
          <cell r="DY421">
            <v>0</v>
          </cell>
          <cell r="DZ421">
            <v>0</v>
          </cell>
          <cell r="EA421">
            <v>635.97</v>
          </cell>
          <cell r="EB421">
            <v>635.97</v>
          </cell>
          <cell r="EC421">
            <v>0</v>
          </cell>
          <cell r="ED421">
            <v>0</v>
          </cell>
          <cell r="EE421">
            <v>635.97</v>
          </cell>
          <cell r="EF421">
            <v>635.96999999999991</v>
          </cell>
          <cell r="EG421">
            <v>0</v>
          </cell>
          <cell r="EI421">
            <v>0</v>
          </cell>
          <cell r="EJ421">
            <v>0</v>
          </cell>
          <cell r="EK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159212.91659546061</v>
          </cell>
          <cell r="EQ421">
            <v>0</v>
          </cell>
          <cell r="ER421">
            <v>159212.91659546061</v>
          </cell>
          <cell r="ES421">
            <v>545949.94291125005</v>
          </cell>
          <cell r="ET421">
            <v>0</v>
          </cell>
          <cell r="EU421">
            <v>545949.94291125005</v>
          </cell>
          <cell r="EV421">
            <v>545313.97291125008</v>
          </cell>
          <cell r="EW421">
            <v>5002.8804854243126</v>
          </cell>
          <cell r="EX421">
            <v>4265</v>
          </cell>
          <cell r="EY421">
            <v>0</v>
          </cell>
          <cell r="EZ421">
            <v>464885</v>
          </cell>
          <cell r="FA421">
            <v>0</v>
          </cell>
          <cell r="FB421">
            <v>545949.94291125005</v>
          </cell>
          <cell r="FC421">
            <v>527298.78586345934</v>
          </cell>
          <cell r="FD421">
            <v>0</v>
          </cell>
          <cell r="FE421">
            <v>545949.94291125005</v>
          </cell>
        </row>
        <row r="422">
          <cell r="A422">
            <v>2210</v>
          </cell>
          <cell r="B422">
            <v>8812210</v>
          </cell>
          <cell r="C422">
            <v>1688</v>
          </cell>
          <cell r="D422" t="str">
            <v>RB051688</v>
          </cell>
          <cell r="E422" t="str">
            <v>Trinity Road Primary School</v>
          </cell>
          <cell r="F422" t="str">
            <v>P</v>
          </cell>
          <cell r="G422" t="str">
            <v>Y</v>
          </cell>
          <cell r="H422">
            <v>10026198</v>
          </cell>
          <cell r="I422" t="str">
            <v/>
          </cell>
          <cell r="K422">
            <v>2210</v>
          </cell>
          <cell r="L422">
            <v>114805</v>
          </cell>
          <cell r="M422">
            <v>15</v>
          </cell>
          <cell r="O422">
            <v>7</v>
          </cell>
          <cell r="P422">
            <v>0</v>
          </cell>
          <cell r="Q422">
            <v>0</v>
          </cell>
          <cell r="S422">
            <v>55.75</v>
          </cell>
          <cell r="T422">
            <v>265</v>
          </cell>
          <cell r="V422">
            <v>320.75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320.75</v>
          </cell>
          <cell r="AF422">
            <v>1012960.575</v>
          </cell>
          <cell r="AG422">
            <v>0</v>
          </cell>
          <cell r="AH422">
            <v>0</v>
          </cell>
          <cell r="AI422">
            <v>0</v>
          </cell>
          <cell r="AJ422">
            <v>1012960.575</v>
          </cell>
          <cell r="AK422">
            <v>80.1875</v>
          </cell>
          <cell r="AL422">
            <v>37688.125</v>
          </cell>
          <cell r="AM422">
            <v>0</v>
          </cell>
          <cell r="AN422">
            <v>0</v>
          </cell>
          <cell r="AO422">
            <v>37688.125</v>
          </cell>
          <cell r="AP422">
            <v>87.383814102563974</v>
          </cell>
          <cell r="AQ422">
            <v>51556.450320512748</v>
          </cell>
          <cell r="AR422">
            <v>0</v>
          </cell>
          <cell r="AS422">
            <v>0</v>
          </cell>
          <cell r="AT422">
            <v>51556.450320512748</v>
          </cell>
          <cell r="AU422">
            <v>170.65544871794873</v>
          </cell>
          <cell r="AV422">
            <v>0</v>
          </cell>
          <cell r="AW422">
            <v>98.692307692307793</v>
          </cell>
          <cell r="AX422">
            <v>21712.307692307713</v>
          </cell>
          <cell r="AY422">
            <v>22.616987179487175</v>
          </cell>
          <cell r="AZ422">
            <v>6106.5865384615372</v>
          </cell>
          <cell r="BA422">
            <v>1.0280448717948734</v>
          </cell>
          <cell r="BB422">
            <v>431.77884615384681</v>
          </cell>
          <cell r="BC422">
            <v>27.757211538461526</v>
          </cell>
          <cell r="BD422">
            <v>12768.317307692301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41018.990384615397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41018.990384615397</v>
          </cell>
          <cell r="BZ422">
            <v>130263.56570512816</v>
          </cell>
          <cell r="CA422">
            <v>0</v>
          </cell>
          <cell r="CB422">
            <v>130263.56570512816</v>
          </cell>
          <cell r="CC422">
            <v>85.018072289156635</v>
          </cell>
          <cell r="CD422">
            <v>96070.421686746995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96070.421686746995</v>
          </cell>
          <cell r="CR422">
            <v>6.4561217948717839</v>
          </cell>
          <cell r="CS422">
            <v>5971.9126602564002</v>
          </cell>
          <cell r="CT422">
            <v>0</v>
          </cell>
          <cell r="CU422">
            <v>0</v>
          </cell>
          <cell r="CV422">
            <v>5971.9126602564002</v>
          </cell>
          <cell r="CW422">
            <v>25.514204545454533</v>
          </cell>
          <cell r="CX422">
            <v>14415.525568181811</v>
          </cell>
          <cell r="CY422">
            <v>0</v>
          </cell>
          <cell r="CZ422">
            <v>0</v>
          </cell>
          <cell r="DA422">
            <v>14415.525568181811</v>
          </cell>
          <cell r="DB422">
            <v>1259682.0006203137</v>
          </cell>
          <cell r="DC422">
            <v>0</v>
          </cell>
          <cell r="DD422">
            <v>1259682.0006203137</v>
          </cell>
          <cell r="DE422">
            <v>128617</v>
          </cell>
          <cell r="DF422">
            <v>0</v>
          </cell>
          <cell r="DG422">
            <v>128617</v>
          </cell>
          <cell r="DH422">
            <v>45.821428571428569</v>
          </cell>
          <cell r="DI422">
            <v>0</v>
          </cell>
          <cell r="DJ422">
            <v>0.84699999999999998</v>
          </cell>
          <cell r="DK422">
            <v>0</v>
          </cell>
          <cell r="DL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1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21915.360000000001</v>
          </cell>
          <cell r="EB422">
            <v>15229.41</v>
          </cell>
          <cell r="EC422">
            <v>674.47000000000116</v>
          </cell>
          <cell r="ED422">
            <v>0</v>
          </cell>
          <cell r="EE422">
            <v>15903.880000000001</v>
          </cell>
          <cell r="EF422">
            <v>15903.880000000003</v>
          </cell>
          <cell r="EG422">
            <v>0</v>
          </cell>
          <cell r="EI422">
            <v>0</v>
          </cell>
          <cell r="EJ422">
            <v>0</v>
          </cell>
          <cell r="EK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144520.88</v>
          </cell>
          <cell r="EQ422">
            <v>0</v>
          </cell>
          <cell r="ER422">
            <v>144520.88</v>
          </cell>
          <cell r="ES422">
            <v>1404202.8806203138</v>
          </cell>
          <cell r="ET422">
            <v>0</v>
          </cell>
          <cell r="EU422">
            <v>1404202.8806203138</v>
          </cell>
          <cell r="EV422">
            <v>1388299.0006203137</v>
          </cell>
          <cell r="EW422">
            <v>4328.2899473743219</v>
          </cell>
          <cell r="EX422">
            <v>4265</v>
          </cell>
          <cell r="EY422">
            <v>0</v>
          </cell>
          <cell r="EZ422">
            <v>1367998.75</v>
          </cell>
          <cell r="FA422">
            <v>0</v>
          </cell>
          <cell r="FB422">
            <v>1404202.8806203138</v>
          </cell>
          <cell r="FC422">
            <v>1360375.3383332067</v>
          </cell>
          <cell r="FD422">
            <v>0</v>
          </cell>
          <cell r="FE422">
            <v>1404202.8806203138</v>
          </cell>
        </row>
        <row r="423">
          <cell r="A423">
            <v>3814</v>
          </cell>
          <cell r="B423">
            <v>8813814</v>
          </cell>
          <cell r="C423">
            <v>4150</v>
          </cell>
          <cell r="D423" t="str">
            <v>RB054150</v>
          </cell>
          <cell r="E423" t="str">
            <v>Trinity St Mary's CofE Voluntary Aided Primary School, South Woodham Ferrers</v>
          </cell>
          <cell r="F423" t="str">
            <v>P</v>
          </cell>
          <cell r="G423" t="str">
            <v>Y</v>
          </cell>
          <cell r="H423">
            <v>10026594</v>
          </cell>
          <cell r="I423" t="str">
            <v/>
          </cell>
          <cell r="K423">
            <v>3814</v>
          </cell>
          <cell r="L423">
            <v>115200</v>
          </cell>
          <cell r="O423">
            <v>7</v>
          </cell>
          <cell r="P423">
            <v>0</v>
          </cell>
          <cell r="Q423">
            <v>0</v>
          </cell>
          <cell r="S423">
            <v>30</v>
          </cell>
          <cell r="T423">
            <v>157</v>
          </cell>
          <cell r="V423">
            <v>187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187</v>
          </cell>
          <cell r="AF423">
            <v>590564.69999999995</v>
          </cell>
          <cell r="AG423">
            <v>0</v>
          </cell>
          <cell r="AH423">
            <v>0</v>
          </cell>
          <cell r="AI423">
            <v>0</v>
          </cell>
          <cell r="AJ423">
            <v>590564.69999999995</v>
          </cell>
          <cell r="AK423">
            <v>22.999999999999979</v>
          </cell>
          <cell r="AL423">
            <v>10809.999999999989</v>
          </cell>
          <cell r="AM423">
            <v>0</v>
          </cell>
          <cell r="AN423">
            <v>0</v>
          </cell>
          <cell r="AO423">
            <v>10809.999999999989</v>
          </cell>
          <cell r="AP423">
            <v>25.000000000000089</v>
          </cell>
          <cell r="AQ423">
            <v>14750.000000000053</v>
          </cell>
          <cell r="AR423">
            <v>0</v>
          </cell>
          <cell r="AS423">
            <v>0</v>
          </cell>
          <cell r="AT423">
            <v>14750.000000000053</v>
          </cell>
          <cell r="AU423">
            <v>181.00000000000003</v>
          </cell>
          <cell r="AV423">
            <v>0</v>
          </cell>
          <cell r="AW423">
            <v>3.9999999999999996</v>
          </cell>
          <cell r="AX423">
            <v>879.99999999999989</v>
          </cell>
          <cell r="AY423">
            <v>0.99999999999999989</v>
          </cell>
          <cell r="AZ423">
            <v>269.99999999999994</v>
          </cell>
          <cell r="BA423">
            <v>0.99999999999999989</v>
          </cell>
          <cell r="BB423">
            <v>419.99999999999994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1569.9999999999998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1569.9999999999998</v>
          </cell>
          <cell r="BZ423">
            <v>27130.000000000044</v>
          </cell>
          <cell r="CA423">
            <v>0</v>
          </cell>
          <cell r="CB423">
            <v>27130.000000000044</v>
          </cell>
          <cell r="CC423">
            <v>48.782608695652172</v>
          </cell>
          <cell r="CD423">
            <v>55124.347826086952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55124.347826086952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2.3974358974358934</v>
          </cell>
          <cell r="CX423">
            <v>1354.5512820512797</v>
          </cell>
          <cell r="CY423">
            <v>0</v>
          </cell>
          <cell r="CZ423">
            <v>0</v>
          </cell>
          <cell r="DA423">
            <v>1354.5512820512797</v>
          </cell>
          <cell r="DB423">
            <v>674173.59910813812</v>
          </cell>
          <cell r="DC423">
            <v>0</v>
          </cell>
          <cell r="DD423">
            <v>674173.59910813812</v>
          </cell>
          <cell r="DE423">
            <v>128617</v>
          </cell>
          <cell r="DF423">
            <v>0</v>
          </cell>
          <cell r="DG423">
            <v>128617</v>
          </cell>
          <cell r="DH423">
            <v>26.714285714285715</v>
          </cell>
          <cell r="DI423">
            <v>0</v>
          </cell>
          <cell r="DJ423">
            <v>0.42199999999999999</v>
          </cell>
          <cell r="DK423">
            <v>0</v>
          </cell>
          <cell r="DL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1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3754.8</v>
          </cell>
          <cell r="EB423">
            <v>3754.8</v>
          </cell>
          <cell r="EC423">
            <v>59.599999999999909</v>
          </cell>
          <cell r="ED423">
            <v>0</v>
          </cell>
          <cell r="EE423">
            <v>3814.4</v>
          </cell>
          <cell r="EF423">
            <v>3814.4</v>
          </cell>
          <cell r="EG423">
            <v>0</v>
          </cell>
          <cell r="EI423">
            <v>0</v>
          </cell>
          <cell r="EJ423">
            <v>0</v>
          </cell>
          <cell r="EK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132431.4</v>
          </cell>
          <cell r="EQ423">
            <v>0</v>
          </cell>
          <cell r="ER423">
            <v>132431.4</v>
          </cell>
          <cell r="ES423">
            <v>806604.99910813814</v>
          </cell>
          <cell r="ET423">
            <v>0</v>
          </cell>
          <cell r="EU423">
            <v>806604.99910813814</v>
          </cell>
          <cell r="EV423">
            <v>802790.59910813812</v>
          </cell>
          <cell r="EW423">
            <v>4292.9978561932521</v>
          </cell>
          <cell r="EX423">
            <v>4265</v>
          </cell>
          <cell r="EY423">
            <v>0</v>
          </cell>
          <cell r="EZ423">
            <v>797555</v>
          </cell>
          <cell r="FA423">
            <v>0</v>
          </cell>
          <cell r="FB423">
            <v>806604.99910813814</v>
          </cell>
          <cell r="FC423">
            <v>794928.59460517683</v>
          </cell>
          <cell r="FD423">
            <v>0</v>
          </cell>
          <cell r="FE423">
            <v>806604.99910813814</v>
          </cell>
        </row>
        <row r="424">
          <cell r="A424">
            <v>2176</v>
          </cell>
          <cell r="B424">
            <v>8812176</v>
          </cell>
          <cell r="E424" t="str">
            <v>Two Village Church of England Primary School</v>
          </cell>
          <cell r="F424" t="str">
            <v>P</v>
          </cell>
          <cell r="G424" t="str">
            <v/>
          </cell>
          <cell r="H424" t="str">
            <v/>
          </cell>
          <cell r="I424" t="str">
            <v>Y</v>
          </cell>
          <cell r="K424">
            <v>2176</v>
          </cell>
          <cell r="L424">
            <v>145856</v>
          </cell>
          <cell r="O424">
            <v>7</v>
          </cell>
          <cell r="P424">
            <v>0</v>
          </cell>
          <cell r="Q424">
            <v>0</v>
          </cell>
          <cell r="S424">
            <v>20</v>
          </cell>
          <cell r="T424">
            <v>142</v>
          </cell>
          <cell r="V424">
            <v>162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162</v>
          </cell>
          <cell r="AF424">
            <v>511612.2</v>
          </cell>
          <cell r="AG424">
            <v>0</v>
          </cell>
          <cell r="AH424">
            <v>0</v>
          </cell>
          <cell r="AI424">
            <v>0</v>
          </cell>
          <cell r="AJ424">
            <v>511612.2</v>
          </cell>
          <cell r="AK424">
            <v>35.999999999999964</v>
          </cell>
          <cell r="AL424">
            <v>16919.999999999982</v>
          </cell>
          <cell r="AM424">
            <v>0</v>
          </cell>
          <cell r="AN424">
            <v>0</v>
          </cell>
          <cell r="AO424">
            <v>16919.999999999982</v>
          </cell>
          <cell r="AP424">
            <v>35.999999999999964</v>
          </cell>
          <cell r="AQ424">
            <v>21239.999999999978</v>
          </cell>
          <cell r="AR424">
            <v>0</v>
          </cell>
          <cell r="AS424">
            <v>0</v>
          </cell>
          <cell r="AT424">
            <v>21239.999999999978</v>
          </cell>
          <cell r="AU424">
            <v>75.000000000000014</v>
          </cell>
          <cell r="AV424">
            <v>0</v>
          </cell>
          <cell r="AW424">
            <v>41.999999999999964</v>
          </cell>
          <cell r="AX424">
            <v>9239.9999999999927</v>
          </cell>
          <cell r="AY424">
            <v>0</v>
          </cell>
          <cell r="AZ424">
            <v>0</v>
          </cell>
          <cell r="BA424">
            <v>34.999999999999943</v>
          </cell>
          <cell r="BB424">
            <v>14699.999999999976</v>
          </cell>
          <cell r="BC424">
            <v>5.9999999999999938</v>
          </cell>
          <cell r="BD424">
            <v>2759.9999999999973</v>
          </cell>
          <cell r="BE424">
            <v>4.0000000000000062</v>
          </cell>
          <cell r="BF424">
            <v>1960.000000000003</v>
          </cell>
          <cell r="BG424">
            <v>0</v>
          </cell>
          <cell r="BH424">
            <v>0</v>
          </cell>
          <cell r="BI424">
            <v>28659.999999999971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28659.999999999971</v>
          </cell>
          <cell r="BZ424">
            <v>66819.999999999927</v>
          </cell>
          <cell r="CA424">
            <v>0</v>
          </cell>
          <cell r="CB424">
            <v>66819.999999999927</v>
          </cell>
          <cell r="CC424">
            <v>41.012658227848107</v>
          </cell>
          <cell r="CD424">
            <v>46344.303797468361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46344.303797468361</v>
          </cell>
          <cell r="CR424">
            <v>3.2799999999999976</v>
          </cell>
          <cell r="CS424">
            <v>3033.9999999999977</v>
          </cell>
          <cell r="CT424">
            <v>0</v>
          </cell>
          <cell r="CU424">
            <v>0</v>
          </cell>
          <cell r="CV424">
            <v>3033.9999999999977</v>
          </cell>
          <cell r="CW424">
            <v>2.2816901408450669</v>
          </cell>
          <cell r="CX424">
            <v>1289.1549295774628</v>
          </cell>
          <cell r="CY424">
            <v>0</v>
          </cell>
          <cell r="CZ424">
            <v>0</v>
          </cell>
          <cell r="DA424">
            <v>1289.1549295774628</v>
          </cell>
          <cell r="DB424">
            <v>629099.65872704575</v>
          </cell>
          <cell r="DC424">
            <v>0</v>
          </cell>
          <cell r="DD424">
            <v>629099.65872704575</v>
          </cell>
          <cell r="DE424">
            <v>128617</v>
          </cell>
          <cell r="DF424">
            <v>0</v>
          </cell>
          <cell r="DG424">
            <v>128617</v>
          </cell>
          <cell r="DH424">
            <v>23.142857142857142</v>
          </cell>
          <cell r="DI424">
            <v>0</v>
          </cell>
          <cell r="DJ424">
            <v>1.478</v>
          </cell>
          <cell r="DK424">
            <v>0</v>
          </cell>
          <cell r="DL424">
            <v>0</v>
          </cell>
          <cell r="DO424">
            <v>0</v>
          </cell>
          <cell r="DP424">
            <v>0</v>
          </cell>
          <cell r="DQ424">
            <v>0</v>
          </cell>
          <cell r="DR424">
            <v>1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0</v>
          </cell>
          <cell r="DX424">
            <v>0</v>
          </cell>
          <cell r="DY424">
            <v>0</v>
          </cell>
          <cell r="DZ424">
            <v>0</v>
          </cell>
          <cell r="EA424">
            <v>30744</v>
          </cell>
          <cell r="EB424">
            <v>30744</v>
          </cell>
          <cell r="EC424">
            <v>0</v>
          </cell>
          <cell r="ED424">
            <v>0</v>
          </cell>
          <cell r="EE424">
            <v>30744</v>
          </cell>
          <cell r="EF424">
            <v>30744</v>
          </cell>
          <cell r="EG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242720</v>
          </cell>
          <cell r="EM424">
            <v>0</v>
          </cell>
          <cell r="EN424">
            <v>0</v>
          </cell>
          <cell r="EO424">
            <v>0</v>
          </cell>
          <cell r="EP424">
            <v>402081</v>
          </cell>
          <cell r="EQ424">
            <v>0</v>
          </cell>
          <cell r="ER424">
            <v>402081</v>
          </cell>
          <cell r="ES424">
            <v>1031180.6587270458</v>
          </cell>
          <cell r="ET424">
            <v>0</v>
          </cell>
          <cell r="EU424">
            <v>1031180.6587270458</v>
          </cell>
          <cell r="EV424">
            <v>757716.65872704575</v>
          </cell>
          <cell r="EW424">
            <v>4677.263325475591</v>
          </cell>
          <cell r="EX424">
            <v>4265</v>
          </cell>
          <cell r="EY424">
            <v>0</v>
          </cell>
          <cell r="EZ424">
            <v>690930</v>
          </cell>
          <cell r="FA424">
            <v>0</v>
          </cell>
          <cell r="FB424">
            <v>1031180.6587270458</v>
          </cell>
          <cell r="FC424">
            <v>1013580.73850625</v>
          </cell>
          <cell r="FD424">
            <v>0</v>
          </cell>
          <cell r="FE424">
            <v>1031180.6587270458</v>
          </cell>
        </row>
        <row r="425">
          <cell r="A425">
            <v>2850</v>
          </cell>
          <cell r="B425">
            <v>8812850</v>
          </cell>
          <cell r="E425" t="str">
            <v>The Tyrrells School</v>
          </cell>
          <cell r="F425" t="str">
            <v>P</v>
          </cell>
          <cell r="G425" t="str">
            <v/>
          </cell>
          <cell r="H425" t="str">
            <v/>
          </cell>
          <cell r="I425" t="str">
            <v>Y</v>
          </cell>
          <cell r="K425">
            <v>2850</v>
          </cell>
          <cell r="L425">
            <v>137607</v>
          </cell>
          <cell r="O425">
            <v>7</v>
          </cell>
          <cell r="P425">
            <v>0</v>
          </cell>
          <cell r="Q425">
            <v>0</v>
          </cell>
          <cell r="S425">
            <v>57</v>
          </cell>
          <cell r="T425">
            <v>354</v>
          </cell>
          <cell r="V425">
            <v>411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411</v>
          </cell>
          <cell r="AF425">
            <v>1297979.0999999999</v>
          </cell>
          <cell r="AG425">
            <v>0</v>
          </cell>
          <cell r="AH425">
            <v>0</v>
          </cell>
          <cell r="AI425">
            <v>0</v>
          </cell>
          <cell r="AJ425">
            <v>1297979.0999999999</v>
          </cell>
          <cell r="AK425">
            <v>26.999999999999996</v>
          </cell>
          <cell r="AL425">
            <v>12689.999999999998</v>
          </cell>
          <cell r="AM425">
            <v>0</v>
          </cell>
          <cell r="AN425">
            <v>0</v>
          </cell>
          <cell r="AO425">
            <v>12689.999999999998</v>
          </cell>
          <cell r="AP425">
            <v>28</v>
          </cell>
          <cell r="AQ425">
            <v>16520</v>
          </cell>
          <cell r="AR425">
            <v>0</v>
          </cell>
          <cell r="AS425">
            <v>0</v>
          </cell>
          <cell r="AT425">
            <v>16520</v>
          </cell>
          <cell r="AU425">
            <v>396.99999999999983</v>
          </cell>
          <cell r="AV425">
            <v>0</v>
          </cell>
          <cell r="AW425">
            <v>8.9999999999999982</v>
          </cell>
          <cell r="AX425">
            <v>1979.9999999999995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5</v>
          </cell>
          <cell r="BD425">
            <v>2300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4280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4280</v>
          </cell>
          <cell r="BZ425">
            <v>33490</v>
          </cell>
          <cell r="CA425">
            <v>0</v>
          </cell>
          <cell r="CB425">
            <v>33490</v>
          </cell>
          <cell r="CC425">
            <v>78.648148148148138</v>
          </cell>
          <cell r="CD425">
            <v>88872.407407407401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88872.407407407401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26.703389830508485</v>
          </cell>
          <cell r="CX425">
            <v>15087.415254237294</v>
          </cell>
          <cell r="CY425">
            <v>0</v>
          </cell>
          <cell r="CZ425">
            <v>0</v>
          </cell>
          <cell r="DA425">
            <v>15087.415254237294</v>
          </cell>
          <cell r="DB425">
            <v>1435428.9226616446</v>
          </cell>
          <cell r="DC425">
            <v>0</v>
          </cell>
          <cell r="DD425">
            <v>1435428.9226616446</v>
          </cell>
          <cell r="DE425">
            <v>128617</v>
          </cell>
          <cell r="DF425">
            <v>0</v>
          </cell>
          <cell r="DG425">
            <v>128617</v>
          </cell>
          <cell r="DH425">
            <v>58.714285714285715</v>
          </cell>
          <cell r="DI425">
            <v>0</v>
          </cell>
          <cell r="DJ425">
            <v>0.64400000000000002</v>
          </cell>
          <cell r="DK425">
            <v>0</v>
          </cell>
          <cell r="DL425">
            <v>0</v>
          </cell>
          <cell r="DO425">
            <v>0</v>
          </cell>
          <cell r="DP425">
            <v>0</v>
          </cell>
          <cell r="DQ425">
            <v>0</v>
          </cell>
          <cell r="DR425">
            <v>1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DZ425">
            <v>0</v>
          </cell>
          <cell r="EA425">
            <v>7690.8</v>
          </cell>
          <cell r="EB425">
            <v>7690.8</v>
          </cell>
          <cell r="EC425">
            <v>0</v>
          </cell>
          <cell r="ED425">
            <v>0</v>
          </cell>
          <cell r="EE425">
            <v>7690.8</v>
          </cell>
          <cell r="EF425">
            <v>7690.8000000000011</v>
          </cell>
          <cell r="EG425">
            <v>0</v>
          </cell>
          <cell r="EI425">
            <v>0</v>
          </cell>
          <cell r="EJ425">
            <v>0</v>
          </cell>
          <cell r="EK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136307.79999999999</v>
          </cell>
          <cell r="EQ425">
            <v>0</v>
          </cell>
          <cell r="ER425">
            <v>136307.79999999999</v>
          </cell>
          <cell r="ES425">
            <v>1571736.7226616447</v>
          </cell>
          <cell r="ET425">
            <v>0</v>
          </cell>
          <cell r="EU425">
            <v>1571736.7226616447</v>
          </cell>
          <cell r="EV425">
            <v>1564045.9226616446</v>
          </cell>
          <cell r="EW425">
            <v>3805.4645320234663</v>
          </cell>
          <cell r="EX425">
            <v>4265</v>
          </cell>
          <cell r="EY425">
            <v>459.53546797653371</v>
          </cell>
          <cell r="EZ425">
            <v>1752915</v>
          </cell>
          <cell r="FA425">
            <v>188869.07733835536</v>
          </cell>
          <cell r="FB425">
            <v>1760605.8</v>
          </cell>
          <cell r="FC425">
            <v>1743224.7834797299</v>
          </cell>
          <cell r="FD425">
            <v>0</v>
          </cell>
          <cell r="FE425">
            <v>1760605.8</v>
          </cell>
        </row>
        <row r="426">
          <cell r="A426">
            <v>2107</v>
          </cell>
          <cell r="B426">
            <v>8812107</v>
          </cell>
          <cell r="E426" t="str">
            <v>Unity Primary Academy</v>
          </cell>
          <cell r="F426" t="str">
            <v>P</v>
          </cell>
          <cell r="G426" t="str">
            <v/>
          </cell>
          <cell r="H426" t="str">
            <v/>
          </cell>
          <cell r="I426" t="str">
            <v>Y</v>
          </cell>
          <cell r="K426">
            <v>2107</v>
          </cell>
          <cell r="L426">
            <v>141113</v>
          </cell>
          <cell r="O426">
            <v>7</v>
          </cell>
          <cell r="P426">
            <v>0</v>
          </cell>
          <cell r="Q426">
            <v>0</v>
          </cell>
          <cell r="S426">
            <v>32</v>
          </cell>
          <cell r="T426">
            <v>282</v>
          </cell>
          <cell r="V426">
            <v>314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314</v>
          </cell>
          <cell r="AF426">
            <v>991643.4</v>
          </cell>
          <cell r="AG426">
            <v>0</v>
          </cell>
          <cell r="AH426">
            <v>0</v>
          </cell>
          <cell r="AI426">
            <v>0</v>
          </cell>
          <cell r="AJ426">
            <v>991643.4</v>
          </cell>
          <cell r="AK426">
            <v>153.99999999999986</v>
          </cell>
          <cell r="AL426">
            <v>72379.999999999927</v>
          </cell>
          <cell r="AM426">
            <v>0</v>
          </cell>
          <cell r="AN426">
            <v>0</v>
          </cell>
          <cell r="AO426">
            <v>72379.999999999927</v>
          </cell>
          <cell r="AP426">
            <v>170.99999999999986</v>
          </cell>
          <cell r="AQ426">
            <v>100889.99999999991</v>
          </cell>
          <cell r="AR426">
            <v>0</v>
          </cell>
          <cell r="AS426">
            <v>0</v>
          </cell>
          <cell r="AT426">
            <v>100889.99999999991</v>
          </cell>
          <cell r="AU426">
            <v>22.070287539936093</v>
          </cell>
          <cell r="AV426">
            <v>0</v>
          </cell>
          <cell r="AW426">
            <v>39.124600638977704</v>
          </cell>
          <cell r="AX426">
            <v>8607.4121405750957</v>
          </cell>
          <cell r="AY426">
            <v>20.063897763578286</v>
          </cell>
          <cell r="AZ426">
            <v>5417.2523961661373</v>
          </cell>
          <cell r="BA426">
            <v>67.214057507987079</v>
          </cell>
          <cell r="BB426">
            <v>28229.904153354571</v>
          </cell>
          <cell r="BC426">
            <v>34.108626198083037</v>
          </cell>
          <cell r="BD426">
            <v>15689.968051118198</v>
          </cell>
          <cell r="BE426">
            <v>65.2076677316294</v>
          </cell>
          <cell r="BF426">
            <v>31951.757188498406</v>
          </cell>
          <cell r="BG426">
            <v>66.210862619808395</v>
          </cell>
          <cell r="BH426">
            <v>42374.952076677371</v>
          </cell>
          <cell r="BI426">
            <v>132271.24600638979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132271.24600638979</v>
          </cell>
          <cell r="BZ426">
            <v>305541.24600638961</v>
          </cell>
          <cell r="CA426">
            <v>0</v>
          </cell>
          <cell r="CB426">
            <v>305541.24600638961</v>
          </cell>
          <cell r="CC426">
            <v>94.315018315018307</v>
          </cell>
          <cell r="CD426">
            <v>106575.97069597068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106575.97069597068</v>
          </cell>
          <cell r="CR426">
            <v>8.159999999999993</v>
          </cell>
          <cell r="CS426">
            <v>7547.9999999999936</v>
          </cell>
          <cell r="CT426">
            <v>0</v>
          </cell>
          <cell r="CU426">
            <v>0</v>
          </cell>
          <cell r="CV426">
            <v>7547.9999999999936</v>
          </cell>
          <cell r="CW426">
            <v>37.858156028368846</v>
          </cell>
          <cell r="CX426">
            <v>21389.858156028396</v>
          </cell>
          <cell r="CY426">
            <v>0</v>
          </cell>
          <cell r="CZ426">
            <v>0</v>
          </cell>
          <cell r="DA426">
            <v>21389.858156028396</v>
          </cell>
          <cell r="DB426">
            <v>1432698.4748583888</v>
          </cell>
          <cell r="DC426">
            <v>0</v>
          </cell>
          <cell r="DD426">
            <v>1432698.4748583888</v>
          </cell>
          <cell r="DE426">
            <v>128617</v>
          </cell>
          <cell r="DF426">
            <v>0</v>
          </cell>
          <cell r="DG426">
            <v>128617</v>
          </cell>
          <cell r="DH426">
            <v>44.857142857142854</v>
          </cell>
          <cell r="DI426">
            <v>0</v>
          </cell>
          <cell r="DJ426">
            <v>0.76500000000000001</v>
          </cell>
          <cell r="DK426">
            <v>0</v>
          </cell>
          <cell r="DL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1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9154.44</v>
          </cell>
          <cell r="EB426">
            <v>9154.44</v>
          </cell>
          <cell r="EC426">
            <v>0</v>
          </cell>
          <cell r="ED426">
            <v>0</v>
          </cell>
          <cell r="EE426">
            <v>9154.44</v>
          </cell>
          <cell r="EF426">
            <v>9154.44</v>
          </cell>
          <cell r="EG426">
            <v>0</v>
          </cell>
          <cell r="EI426">
            <v>0</v>
          </cell>
          <cell r="EJ426">
            <v>0</v>
          </cell>
          <cell r="EK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137771.44</v>
          </cell>
          <cell r="EQ426">
            <v>0</v>
          </cell>
          <cell r="ER426">
            <v>137771.44</v>
          </cell>
          <cell r="ES426">
            <v>1570469.9148583887</v>
          </cell>
          <cell r="ET426">
            <v>0</v>
          </cell>
          <cell r="EU426">
            <v>1570469.9148583887</v>
          </cell>
          <cell r="EV426">
            <v>1561315.4748583888</v>
          </cell>
          <cell r="EW426">
            <v>4972.3422766190724</v>
          </cell>
          <cell r="EX426">
            <v>4265</v>
          </cell>
          <cell r="EY426">
            <v>0</v>
          </cell>
          <cell r="EZ426">
            <v>1339210</v>
          </cell>
          <cell r="FA426">
            <v>0</v>
          </cell>
          <cell r="FB426">
            <v>1570469.9148583887</v>
          </cell>
          <cell r="FC426">
            <v>1483450.1846986327</v>
          </cell>
          <cell r="FD426">
            <v>0</v>
          </cell>
          <cell r="FE426">
            <v>1570469.9148583887</v>
          </cell>
        </row>
        <row r="427">
          <cell r="A427">
            <v>5270</v>
          </cell>
          <cell r="B427">
            <v>8815270</v>
          </cell>
          <cell r="C427">
            <v>4550</v>
          </cell>
          <cell r="D427" t="str">
            <v>GMPS4550</v>
          </cell>
          <cell r="E427" t="str">
            <v>Upshire Primary Foundation School</v>
          </cell>
          <cell r="F427" t="str">
            <v>P</v>
          </cell>
          <cell r="G427" t="str">
            <v>Y</v>
          </cell>
          <cell r="H427">
            <v>10025593</v>
          </cell>
          <cell r="I427" t="str">
            <v/>
          </cell>
          <cell r="K427">
            <v>5270</v>
          </cell>
          <cell r="L427">
            <v>115310</v>
          </cell>
          <cell r="O427">
            <v>7</v>
          </cell>
          <cell r="P427">
            <v>0</v>
          </cell>
          <cell r="Q427">
            <v>0</v>
          </cell>
          <cell r="S427">
            <v>30</v>
          </cell>
          <cell r="T427">
            <v>200</v>
          </cell>
          <cell r="V427">
            <v>230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230</v>
          </cell>
          <cell r="AF427">
            <v>726363</v>
          </cell>
          <cell r="AG427">
            <v>0</v>
          </cell>
          <cell r="AH427">
            <v>0</v>
          </cell>
          <cell r="AI427">
            <v>0</v>
          </cell>
          <cell r="AJ427">
            <v>726363</v>
          </cell>
          <cell r="AK427">
            <v>63.000000000000036</v>
          </cell>
          <cell r="AL427">
            <v>29610.000000000018</v>
          </cell>
          <cell r="AM427">
            <v>0</v>
          </cell>
          <cell r="AN427">
            <v>0</v>
          </cell>
          <cell r="AO427">
            <v>29610.000000000018</v>
          </cell>
          <cell r="AP427">
            <v>63.999999999999915</v>
          </cell>
          <cell r="AQ427">
            <v>37759.999999999949</v>
          </cell>
          <cell r="AR427">
            <v>0</v>
          </cell>
          <cell r="AS427">
            <v>0</v>
          </cell>
          <cell r="AT427">
            <v>37759.999999999949</v>
          </cell>
          <cell r="AU427">
            <v>109.99999999999991</v>
          </cell>
          <cell r="AV427">
            <v>0</v>
          </cell>
          <cell r="AW427">
            <v>88.000000000000014</v>
          </cell>
          <cell r="AX427">
            <v>19360.000000000004</v>
          </cell>
          <cell r="AY427">
            <v>28.000000000000089</v>
          </cell>
          <cell r="AZ427">
            <v>7560.0000000000236</v>
          </cell>
          <cell r="BA427">
            <v>0.99999999999999967</v>
          </cell>
          <cell r="BB427">
            <v>419.99999999999989</v>
          </cell>
          <cell r="BC427">
            <v>0.99999999999999967</v>
          </cell>
          <cell r="BD427">
            <v>459.99999999999983</v>
          </cell>
          <cell r="BE427">
            <v>1.9999999999999993</v>
          </cell>
          <cell r="BF427">
            <v>979.99999999999966</v>
          </cell>
          <cell r="BG427">
            <v>0</v>
          </cell>
          <cell r="BH427">
            <v>0</v>
          </cell>
          <cell r="BI427">
            <v>28780.000000000029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28780.000000000029</v>
          </cell>
          <cell r="BZ427">
            <v>96150</v>
          </cell>
          <cell r="CA427">
            <v>0</v>
          </cell>
          <cell r="CB427">
            <v>96150</v>
          </cell>
          <cell r="CC427">
            <v>67.849999999999994</v>
          </cell>
          <cell r="CD427">
            <v>76670.5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76670.5</v>
          </cell>
          <cell r="CR427">
            <v>0.19999999999999929</v>
          </cell>
          <cell r="CS427">
            <v>184.99999999999935</v>
          </cell>
          <cell r="CT427">
            <v>0</v>
          </cell>
          <cell r="CU427">
            <v>0</v>
          </cell>
          <cell r="CV427">
            <v>184.99999999999935</v>
          </cell>
          <cell r="CW427">
            <v>16.100000000000001</v>
          </cell>
          <cell r="CX427">
            <v>9096.5</v>
          </cell>
          <cell r="CY427">
            <v>0</v>
          </cell>
          <cell r="CZ427">
            <v>0</v>
          </cell>
          <cell r="DA427">
            <v>9096.5</v>
          </cell>
          <cell r="DB427">
            <v>908465</v>
          </cell>
          <cell r="DC427">
            <v>0</v>
          </cell>
          <cell r="DD427">
            <v>908465</v>
          </cell>
          <cell r="DE427">
            <v>128617</v>
          </cell>
          <cell r="DF427">
            <v>0</v>
          </cell>
          <cell r="DG427">
            <v>128617</v>
          </cell>
          <cell r="DH427">
            <v>32.857142857142854</v>
          </cell>
          <cell r="DI427">
            <v>0</v>
          </cell>
          <cell r="DJ427">
            <v>0.8</v>
          </cell>
          <cell r="DK427">
            <v>0</v>
          </cell>
          <cell r="DL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1.0156360164</v>
          </cell>
          <cell r="DS427">
            <v>16215.831160144808</v>
          </cell>
          <cell r="DT427">
            <v>0</v>
          </cell>
          <cell r="DU427">
            <v>16215.831160144808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5683.2</v>
          </cell>
          <cell r="EB427">
            <v>5772</v>
          </cell>
          <cell r="EC427">
            <v>0</v>
          </cell>
          <cell r="ED427">
            <v>0</v>
          </cell>
          <cell r="EE427">
            <v>5772</v>
          </cell>
          <cell r="EF427">
            <v>5772</v>
          </cell>
          <cell r="EG427">
            <v>0</v>
          </cell>
          <cell r="EI427">
            <v>0</v>
          </cell>
          <cell r="EJ427">
            <v>0</v>
          </cell>
          <cell r="EK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150604.83116014482</v>
          </cell>
          <cell r="EQ427">
            <v>0</v>
          </cell>
          <cell r="ER427">
            <v>150604.83116014482</v>
          </cell>
          <cell r="ES427">
            <v>1059069.8311601449</v>
          </cell>
          <cell r="ET427">
            <v>0</v>
          </cell>
          <cell r="EU427">
            <v>1059069.8311601449</v>
          </cell>
          <cell r="EV427">
            <v>1053297.8311601449</v>
          </cell>
          <cell r="EW427">
            <v>4579.5557876528037</v>
          </cell>
          <cell r="EX427">
            <v>4265</v>
          </cell>
          <cell r="EY427">
            <v>0</v>
          </cell>
          <cell r="EZ427">
            <v>980950</v>
          </cell>
          <cell r="FA427">
            <v>0</v>
          </cell>
          <cell r="FB427">
            <v>1059069.8311601449</v>
          </cell>
          <cell r="FC427">
            <v>1005879.3677804768</v>
          </cell>
          <cell r="FD427">
            <v>0</v>
          </cell>
          <cell r="FE427">
            <v>1059069.8311601449</v>
          </cell>
        </row>
        <row r="428">
          <cell r="A428">
            <v>2261</v>
          </cell>
          <cell r="B428">
            <v>8812261</v>
          </cell>
          <cell r="C428">
            <v>4600</v>
          </cell>
          <cell r="D428" t="str">
            <v>RB054600</v>
          </cell>
          <cell r="E428" t="str">
            <v>Vange Primary School and Nursery</v>
          </cell>
          <cell r="F428" t="str">
            <v>P</v>
          </cell>
          <cell r="G428" t="str">
            <v>Y</v>
          </cell>
          <cell r="H428">
            <v>10041555</v>
          </cell>
          <cell r="I428" t="str">
            <v/>
          </cell>
          <cell r="K428">
            <v>2261</v>
          </cell>
          <cell r="L428">
            <v>114811</v>
          </cell>
          <cell r="O428">
            <v>7</v>
          </cell>
          <cell r="P428">
            <v>0</v>
          </cell>
          <cell r="Q428">
            <v>0</v>
          </cell>
          <cell r="S428">
            <v>14</v>
          </cell>
          <cell r="T428">
            <v>87</v>
          </cell>
          <cell r="V428">
            <v>101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101</v>
          </cell>
          <cell r="AF428">
            <v>318968.09999999998</v>
          </cell>
          <cell r="AG428">
            <v>0</v>
          </cell>
          <cell r="AH428">
            <v>0</v>
          </cell>
          <cell r="AI428">
            <v>0</v>
          </cell>
          <cell r="AJ428">
            <v>318968.09999999998</v>
          </cell>
          <cell r="AK428">
            <v>42.000000000000014</v>
          </cell>
          <cell r="AL428">
            <v>19740.000000000007</v>
          </cell>
          <cell r="AM428">
            <v>0</v>
          </cell>
          <cell r="AN428">
            <v>0</v>
          </cell>
          <cell r="AO428">
            <v>19740.000000000007</v>
          </cell>
          <cell r="AP428">
            <v>43.000000000000028</v>
          </cell>
          <cell r="AQ428">
            <v>25370.000000000018</v>
          </cell>
          <cell r="AR428">
            <v>0</v>
          </cell>
          <cell r="AS428">
            <v>0</v>
          </cell>
          <cell r="AT428">
            <v>25370.000000000018</v>
          </cell>
          <cell r="AU428">
            <v>3.9999999999999996</v>
          </cell>
          <cell r="AV428">
            <v>0</v>
          </cell>
          <cell r="AW428">
            <v>3</v>
          </cell>
          <cell r="AX428">
            <v>660</v>
          </cell>
          <cell r="AY428">
            <v>70</v>
          </cell>
          <cell r="AZ428">
            <v>18900</v>
          </cell>
          <cell r="BA428">
            <v>7.9999999999999991</v>
          </cell>
          <cell r="BB428">
            <v>3359.9999999999995</v>
          </cell>
          <cell r="BC428">
            <v>0</v>
          </cell>
          <cell r="BD428">
            <v>0</v>
          </cell>
          <cell r="BE428">
            <v>6.9999999999999991</v>
          </cell>
          <cell r="BF428">
            <v>3429.9999999999995</v>
          </cell>
          <cell r="BG428">
            <v>9</v>
          </cell>
          <cell r="BH428">
            <v>5760</v>
          </cell>
          <cell r="BI428">
            <v>32110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32110</v>
          </cell>
          <cell r="BZ428">
            <v>77220.000000000029</v>
          </cell>
          <cell r="CA428">
            <v>0</v>
          </cell>
          <cell r="CB428">
            <v>77220.000000000029</v>
          </cell>
          <cell r="CC428">
            <v>34.86904761904762</v>
          </cell>
          <cell r="CD428">
            <v>39402.023809523809</v>
          </cell>
          <cell r="CE428">
            <v>0</v>
          </cell>
          <cell r="CF428">
            <v>0</v>
          </cell>
          <cell r="CG428">
            <v>0</v>
          </cell>
          <cell r="CH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39402.023809523809</v>
          </cell>
          <cell r="CR428">
            <v>0.9399999999999995</v>
          </cell>
          <cell r="CS428">
            <v>869.49999999999955</v>
          </cell>
          <cell r="CT428">
            <v>0</v>
          </cell>
          <cell r="CU428">
            <v>0</v>
          </cell>
          <cell r="CV428">
            <v>869.49999999999955</v>
          </cell>
          <cell r="CW428">
            <v>2.3218390804597662</v>
          </cell>
          <cell r="CX428">
            <v>1311.839080459768</v>
          </cell>
          <cell r="CY428">
            <v>0</v>
          </cell>
          <cell r="CZ428">
            <v>0</v>
          </cell>
          <cell r="DA428">
            <v>1311.839080459768</v>
          </cell>
          <cell r="DB428">
            <v>437771.46288998355</v>
          </cell>
          <cell r="DC428">
            <v>0</v>
          </cell>
          <cell r="DD428">
            <v>437771.46288998355</v>
          </cell>
          <cell r="DE428">
            <v>128617</v>
          </cell>
          <cell r="DF428">
            <v>0</v>
          </cell>
          <cell r="DG428">
            <v>128617</v>
          </cell>
          <cell r="DH428">
            <v>14.428571428571429</v>
          </cell>
          <cell r="DI428">
            <v>0.65153538050734294</v>
          </cell>
          <cell r="DJ428">
            <v>0.83499999999999996</v>
          </cell>
          <cell r="DK428">
            <v>0</v>
          </cell>
          <cell r="DL428">
            <v>0</v>
          </cell>
          <cell r="DO428">
            <v>0</v>
          </cell>
          <cell r="DP428">
            <v>0</v>
          </cell>
          <cell r="DQ428">
            <v>0</v>
          </cell>
          <cell r="DR428">
            <v>1.0156360164</v>
          </cell>
          <cell r="DS428">
            <v>8856.0592945185781</v>
          </cell>
          <cell r="DT428">
            <v>0</v>
          </cell>
          <cell r="DU428">
            <v>8856.0592945185781</v>
          </cell>
          <cell r="DV428">
            <v>0</v>
          </cell>
          <cell r="DW428">
            <v>0</v>
          </cell>
          <cell r="DX428">
            <v>0</v>
          </cell>
          <cell r="DY428">
            <v>0</v>
          </cell>
          <cell r="DZ428">
            <v>0</v>
          </cell>
          <cell r="EA428">
            <v>19960</v>
          </cell>
          <cell r="EB428">
            <v>20280</v>
          </cell>
          <cell r="EC428">
            <v>-15864</v>
          </cell>
          <cell r="ED428">
            <v>0</v>
          </cell>
          <cell r="EE428">
            <v>4416</v>
          </cell>
          <cell r="EF428">
            <v>4416</v>
          </cell>
          <cell r="EG428">
            <v>0</v>
          </cell>
          <cell r="EI428">
            <v>0</v>
          </cell>
          <cell r="EJ428">
            <v>0</v>
          </cell>
          <cell r="EK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141889.05929451858</v>
          </cell>
          <cell r="EQ428">
            <v>0</v>
          </cell>
          <cell r="ER428">
            <v>141889.05929451858</v>
          </cell>
          <cell r="ES428">
            <v>579660.5221845021</v>
          </cell>
          <cell r="ET428">
            <v>0</v>
          </cell>
          <cell r="EU428">
            <v>579660.5221845021</v>
          </cell>
          <cell r="EV428">
            <v>575244.5221845021</v>
          </cell>
          <cell r="EW428">
            <v>5695.490318658437</v>
          </cell>
          <cell r="EX428">
            <v>4265</v>
          </cell>
          <cell r="EY428">
            <v>0</v>
          </cell>
          <cell r="EZ428">
            <v>430765</v>
          </cell>
          <cell r="FA428">
            <v>0</v>
          </cell>
          <cell r="FB428">
            <v>579660.5221845021</v>
          </cell>
          <cell r="FC428">
            <v>570946.07769431639</v>
          </cell>
          <cell r="FD428">
            <v>0</v>
          </cell>
          <cell r="FE428">
            <v>579660.5221845021</v>
          </cell>
        </row>
        <row r="429">
          <cell r="A429">
            <v>2179</v>
          </cell>
          <cell r="B429">
            <v>8812179</v>
          </cell>
          <cell r="E429" t="str">
            <v>Waltham Holy Cross Primary Academy</v>
          </cell>
          <cell r="F429" t="str">
            <v>P</v>
          </cell>
          <cell r="G429" t="str">
            <v/>
          </cell>
          <cell r="H429" t="str">
            <v/>
          </cell>
          <cell r="I429" t="str">
            <v>Y</v>
          </cell>
          <cell r="K429">
            <v>2179</v>
          </cell>
          <cell r="L429">
            <v>147265</v>
          </cell>
          <cell r="O429">
            <v>7</v>
          </cell>
          <cell r="P429">
            <v>0</v>
          </cell>
          <cell r="Q429">
            <v>0</v>
          </cell>
          <cell r="S429">
            <v>78</v>
          </cell>
          <cell r="T429">
            <v>460</v>
          </cell>
          <cell r="V429">
            <v>538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538</v>
          </cell>
          <cell r="AF429">
            <v>1699057.8</v>
          </cell>
          <cell r="AG429">
            <v>0</v>
          </cell>
          <cell r="AH429">
            <v>0</v>
          </cell>
          <cell r="AI429">
            <v>0</v>
          </cell>
          <cell r="AJ429">
            <v>1699057.8</v>
          </cell>
          <cell r="AK429">
            <v>115.00000000000016</v>
          </cell>
          <cell r="AL429">
            <v>54050.000000000073</v>
          </cell>
          <cell r="AM429">
            <v>0</v>
          </cell>
          <cell r="AN429">
            <v>0</v>
          </cell>
          <cell r="AO429">
            <v>54050.000000000073</v>
          </cell>
          <cell r="AP429">
            <v>131.99999999999994</v>
          </cell>
          <cell r="AQ429">
            <v>77879.999999999971</v>
          </cell>
          <cell r="AR429">
            <v>0</v>
          </cell>
          <cell r="AS429">
            <v>0</v>
          </cell>
          <cell r="AT429">
            <v>77879.999999999971</v>
          </cell>
          <cell r="AU429">
            <v>262.48789571694584</v>
          </cell>
          <cell r="AV429">
            <v>0</v>
          </cell>
          <cell r="AW429">
            <v>183.34078212290507</v>
          </cell>
          <cell r="AX429">
            <v>40334.972067039118</v>
          </cell>
          <cell r="AY429">
            <v>82.152700186219576</v>
          </cell>
          <cell r="AZ429">
            <v>22181.229050279286</v>
          </cell>
          <cell r="BA429">
            <v>1.0018621973929236</v>
          </cell>
          <cell r="BB429">
            <v>420.7821229050279</v>
          </cell>
          <cell r="BC429">
            <v>1.0018621973929236</v>
          </cell>
          <cell r="BD429">
            <v>460.85661080074487</v>
          </cell>
          <cell r="BE429">
            <v>8.0148975791433887</v>
          </cell>
          <cell r="BF429">
            <v>3927.2998137802606</v>
          </cell>
          <cell r="BG429">
            <v>0</v>
          </cell>
          <cell r="BH429">
            <v>0</v>
          </cell>
          <cell r="BI429">
            <v>67325.139664804432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67325.139664804432</v>
          </cell>
          <cell r="BZ429">
            <v>199255.1396648045</v>
          </cell>
          <cell r="CA429">
            <v>0</v>
          </cell>
          <cell r="CB429">
            <v>199255.1396648045</v>
          </cell>
          <cell r="CC429">
            <v>159.19222462203024</v>
          </cell>
          <cell r="CD429">
            <v>179887.21382289418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179887.21382289418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57.30869565217403</v>
          </cell>
          <cell r="CX429">
            <v>32379.413043478326</v>
          </cell>
          <cell r="CY429">
            <v>0</v>
          </cell>
          <cell r="CZ429">
            <v>0</v>
          </cell>
          <cell r="DA429">
            <v>32379.413043478326</v>
          </cell>
          <cell r="DB429">
            <v>2110579.5665311771</v>
          </cell>
          <cell r="DC429">
            <v>0</v>
          </cell>
          <cell r="DD429">
            <v>2110579.5665311771</v>
          </cell>
          <cell r="DE429">
            <v>128617</v>
          </cell>
          <cell r="DF429">
            <v>0</v>
          </cell>
          <cell r="DG429">
            <v>128617</v>
          </cell>
          <cell r="DH429">
            <v>76.857142857142861</v>
          </cell>
          <cell r="DI429">
            <v>0</v>
          </cell>
          <cell r="DJ429">
            <v>1.26</v>
          </cell>
          <cell r="DK429">
            <v>0</v>
          </cell>
          <cell r="DL429">
            <v>0</v>
          </cell>
          <cell r="DO429">
            <v>0</v>
          </cell>
          <cell r="DP429">
            <v>0</v>
          </cell>
          <cell r="DQ429">
            <v>0</v>
          </cell>
          <cell r="DR429">
            <v>1.0156360164</v>
          </cell>
          <cell r="DS429">
            <v>35012.114237105197</v>
          </cell>
          <cell r="DT429">
            <v>0</v>
          </cell>
          <cell r="DU429">
            <v>35012.114237105197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DZ429">
            <v>0</v>
          </cell>
          <cell r="EA429">
            <v>6404.8720000000003</v>
          </cell>
          <cell r="EB429">
            <v>6404.8720000000003</v>
          </cell>
          <cell r="EC429">
            <v>0</v>
          </cell>
          <cell r="ED429">
            <v>0</v>
          </cell>
          <cell r="EE429">
            <v>6404.8720000000003</v>
          </cell>
          <cell r="EF429">
            <v>6404.8720000000003</v>
          </cell>
          <cell r="EG429">
            <v>0</v>
          </cell>
          <cell r="EI429">
            <v>0</v>
          </cell>
          <cell r="EJ429">
            <v>0</v>
          </cell>
          <cell r="EK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170033.98623710519</v>
          </cell>
          <cell r="EQ429">
            <v>0</v>
          </cell>
          <cell r="ER429">
            <v>170033.98623710519</v>
          </cell>
          <cell r="ES429">
            <v>2280613.5527682821</v>
          </cell>
          <cell r="ET429">
            <v>0</v>
          </cell>
          <cell r="EU429">
            <v>2280613.5527682821</v>
          </cell>
          <cell r="EV429">
            <v>2274208.6807682822</v>
          </cell>
          <cell r="EW429">
            <v>4227.1536817254319</v>
          </cell>
          <cell r="EX429">
            <v>4265</v>
          </cell>
          <cell r="EY429">
            <v>37.846318274568148</v>
          </cell>
          <cell r="EZ429">
            <v>2294570</v>
          </cell>
          <cell r="FA429">
            <v>20361.319231717847</v>
          </cell>
          <cell r="FB429">
            <v>2300974.872</v>
          </cell>
          <cell r="FC429">
            <v>2267759.465272198</v>
          </cell>
          <cell r="FD429">
            <v>0</v>
          </cell>
          <cell r="FE429">
            <v>2300974.872</v>
          </cell>
        </row>
        <row r="430">
          <cell r="A430">
            <v>5260</v>
          </cell>
          <cell r="B430">
            <v>8815260</v>
          </cell>
          <cell r="C430">
            <v>4680</v>
          </cell>
          <cell r="D430" t="str">
            <v>GMPS4680</v>
          </cell>
          <cell r="E430" t="str">
            <v>Walton on the Naze Primary School</v>
          </cell>
          <cell r="F430" t="str">
            <v>P</v>
          </cell>
          <cell r="G430" t="str">
            <v>Y</v>
          </cell>
          <cell r="H430">
            <v>10025282</v>
          </cell>
          <cell r="I430" t="str">
            <v/>
          </cell>
          <cell r="K430">
            <v>5260</v>
          </cell>
          <cell r="L430">
            <v>115300</v>
          </cell>
          <cell r="O430">
            <v>7</v>
          </cell>
          <cell r="P430">
            <v>0</v>
          </cell>
          <cell r="Q430">
            <v>0</v>
          </cell>
          <cell r="S430">
            <v>29</v>
          </cell>
          <cell r="T430">
            <v>171</v>
          </cell>
          <cell r="V430">
            <v>200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200</v>
          </cell>
          <cell r="AF430">
            <v>631620</v>
          </cell>
          <cell r="AG430">
            <v>0</v>
          </cell>
          <cell r="AH430">
            <v>0</v>
          </cell>
          <cell r="AI430">
            <v>0</v>
          </cell>
          <cell r="AJ430">
            <v>631620</v>
          </cell>
          <cell r="AK430">
            <v>68</v>
          </cell>
          <cell r="AL430">
            <v>31960</v>
          </cell>
          <cell r="AM430">
            <v>0</v>
          </cell>
          <cell r="AN430">
            <v>0</v>
          </cell>
          <cell r="AO430">
            <v>31960</v>
          </cell>
          <cell r="AP430">
            <v>83</v>
          </cell>
          <cell r="AQ430">
            <v>48970</v>
          </cell>
          <cell r="AR430">
            <v>0</v>
          </cell>
          <cell r="AS430">
            <v>0</v>
          </cell>
          <cell r="AT430">
            <v>48970</v>
          </cell>
          <cell r="AU430">
            <v>18.18181818181818</v>
          </cell>
          <cell r="AV430">
            <v>0</v>
          </cell>
          <cell r="AW430">
            <v>65.656565656565604</v>
          </cell>
          <cell r="AX430">
            <v>14444.444444444433</v>
          </cell>
          <cell r="AY430">
            <v>0</v>
          </cell>
          <cell r="AZ430">
            <v>0</v>
          </cell>
          <cell r="BA430">
            <v>22.2222222222222</v>
          </cell>
          <cell r="BB430">
            <v>9333.3333333333248</v>
          </cell>
          <cell r="BC430">
            <v>2.0202020202020199</v>
          </cell>
          <cell r="BD430">
            <v>929.2929292929291</v>
          </cell>
          <cell r="BE430">
            <v>89.898989898989996</v>
          </cell>
          <cell r="BF430">
            <v>44050.505050505097</v>
          </cell>
          <cell r="BG430">
            <v>2.0202020202020199</v>
          </cell>
          <cell r="BH430">
            <v>1292.9292929292928</v>
          </cell>
          <cell r="BI430">
            <v>70050.505050505075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70050.505050505075</v>
          </cell>
          <cell r="BZ430">
            <v>150980.50505050507</v>
          </cell>
          <cell r="CA430">
            <v>0</v>
          </cell>
          <cell r="CB430">
            <v>150980.50505050507</v>
          </cell>
          <cell r="CC430">
            <v>69.461077844311376</v>
          </cell>
          <cell r="CD430">
            <v>78491.017964071856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78491.017964071856</v>
          </cell>
          <cell r="CR430">
            <v>4</v>
          </cell>
          <cell r="CS430">
            <v>3700</v>
          </cell>
          <cell r="CT430">
            <v>0</v>
          </cell>
          <cell r="CU430">
            <v>0</v>
          </cell>
          <cell r="CV430">
            <v>3700</v>
          </cell>
          <cell r="CW430">
            <v>4.6783625730994194</v>
          </cell>
          <cell r="CX430">
            <v>2643.274853801172</v>
          </cell>
          <cell r="CY430">
            <v>0</v>
          </cell>
          <cell r="CZ430">
            <v>0</v>
          </cell>
          <cell r="DA430">
            <v>2643.274853801172</v>
          </cell>
          <cell r="DB430">
            <v>867434.79786837799</v>
          </cell>
          <cell r="DC430">
            <v>0</v>
          </cell>
          <cell r="DD430">
            <v>867434.79786837799</v>
          </cell>
          <cell r="DE430">
            <v>128617</v>
          </cell>
          <cell r="DF430">
            <v>0</v>
          </cell>
          <cell r="DG430">
            <v>128617</v>
          </cell>
          <cell r="DH430">
            <v>28.571428571428573</v>
          </cell>
          <cell r="DI430">
            <v>0</v>
          </cell>
          <cell r="DJ430">
            <v>1.448</v>
          </cell>
          <cell r="DK430">
            <v>0</v>
          </cell>
          <cell r="DL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1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5373.7</v>
          </cell>
          <cell r="EB430">
            <v>5373.7</v>
          </cell>
          <cell r="EC430">
            <v>207.10000000000036</v>
          </cell>
          <cell r="ED430">
            <v>0</v>
          </cell>
          <cell r="EE430">
            <v>5580.8</v>
          </cell>
          <cell r="EF430">
            <v>5580.8</v>
          </cell>
          <cell r="EG430">
            <v>0</v>
          </cell>
          <cell r="EI430">
            <v>0</v>
          </cell>
          <cell r="EJ430">
            <v>0</v>
          </cell>
          <cell r="EK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134197.79999999999</v>
          </cell>
          <cell r="EQ430">
            <v>0</v>
          </cell>
          <cell r="ER430">
            <v>134197.79999999999</v>
          </cell>
          <cell r="ES430">
            <v>1001632.597868378</v>
          </cell>
          <cell r="ET430">
            <v>0</v>
          </cell>
          <cell r="EU430">
            <v>1001632.597868378</v>
          </cell>
          <cell r="EV430">
            <v>996051.79786837799</v>
          </cell>
          <cell r="EW430">
            <v>4980.2589893418899</v>
          </cell>
          <cell r="EX430">
            <v>4265</v>
          </cell>
          <cell r="EY430">
            <v>0</v>
          </cell>
          <cell r="EZ430">
            <v>853000</v>
          </cell>
          <cell r="FA430">
            <v>0</v>
          </cell>
          <cell r="FB430">
            <v>1001632.597868378</v>
          </cell>
          <cell r="FC430">
            <v>952777.23014430841</v>
          </cell>
          <cell r="FD430">
            <v>0</v>
          </cell>
          <cell r="FE430">
            <v>1001632.597868378</v>
          </cell>
        </row>
        <row r="431">
          <cell r="A431">
            <v>2919</v>
          </cell>
          <cell r="B431">
            <v>8812919</v>
          </cell>
          <cell r="C431">
            <v>1430</v>
          </cell>
          <cell r="D431" t="str">
            <v>RB051430</v>
          </cell>
          <cell r="E431" t="str">
            <v>Warley Primary School</v>
          </cell>
          <cell r="F431" t="str">
            <v>P</v>
          </cell>
          <cell r="G431" t="str">
            <v>Y</v>
          </cell>
          <cell r="H431">
            <v>10025294</v>
          </cell>
          <cell r="I431" t="str">
            <v/>
          </cell>
          <cell r="K431">
            <v>2919</v>
          </cell>
          <cell r="L431">
            <v>115042</v>
          </cell>
          <cell r="M431">
            <v>25</v>
          </cell>
          <cell r="O431">
            <v>7</v>
          </cell>
          <cell r="P431">
            <v>0</v>
          </cell>
          <cell r="Q431">
            <v>0</v>
          </cell>
          <cell r="S431">
            <v>75.583333333333329</v>
          </cell>
          <cell r="T431">
            <v>255</v>
          </cell>
          <cell r="V431">
            <v>330.58333333333331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330.58333333333331</v>
          </cell>
          <cell r="AF431">
            <v>1044015.2249999999</v>
          </cell>
          <cell r="AG431">
            <v>0</v>
          </cell>
          <cell r="AH431">
            <v>0</v>
          </cell>
          <cell r="AI431">
            <v>0</v>
          </cell>
          <cell r="AJ431">
            <v>1044015.2249999999</v>
          </cell>
          <cell r="AK431">
            <v>36.615242616033726</v>
          </cell>
          <cell r="AL431">
            <v>17209.164029535852</v>
          </cell>
          <cell r="AM431">
            <v>0</v>
          </cell>
          <cell r="AN431">
            <v>0</v>
          </cell>
          <cell r="AO431">
            <v>17209.164029535852</v>
          </cell>
          <cell r="AP431">
            <v>47.076740506329031</v>
          </cell>
          <cell r="AQ431">
            <v>27775.27689873413</v>
          </cell>
          <cell r="AR431">
            <v>0</v>
          </cell>
          <cell r="AS431">
            <v>0</v>
          </cell>
          <cell r="AT431">
            <v>27775.27689873413</v>
          </cell>
          <cell r="AU431">
            <v>312.79878691983134</v>
          </cell>
          <cell r="AV431">
            <v>0</v>
          </cell>
          <cell r="AW431">
            <v>12.55379746835443</v>
          </cell>
          <cell r="AX431">
            <v>2761.8354430379745</v>
          </cell>
          <cell r="AY431">
            <v>4.1845991561181544</v>
          </cell>
          <cell r="AZ431">
            <v>1129.8417721519018</v>
          </cell>
          <cell r="BA431">
            <v>0</v>
          </cell>
          <cell r="BB431">
            <v>0</v>
          </cell>
          <cell r="BC431">
            <v>1.046149789029537</v>
          </cell>
          <cell r="BD431">
            <v>481.22890295358701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4372.9061181434636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4372.9061181434636</v>
          </cell>
          <cell r="BZ431">
            <v>49357.347046413444</v>
          </cell>
          <cell r="CA431">
            <v>0</v>
          </cell>
          <cell r="CB431">
            <v>49357.347046413444</v>
          </cell>
          <cell r="CC431">
            <v>89.205026455026442</v>
          </cell>
          <cell r="CD431">
            <v>100801.67989417988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100801.67989417988</v>
          </cell>
          <cell r="CR431">
            <v>5.2725949367088631</v>
          </cell>
          <cell r="CS431">
            <v>4877.150316455698</v>
          </cell>
          <cell r="CT431">
            <v>0</v>
          </cell>
          <cell r="CU431">
            <v>0</v>
          </cell>
          <cell r="CV431">
            <v>4877.150316455698</v>
          </cell>
          <cell r="CW431">
            <v>22.038888888888895</v>
          </cell>
          <cell r="CX431">
            <v>12451.972222222226</v>
          </cell>
          <cell r="CY431">
            <v>0</v>
          </cell>
          <cell r="CZ431">
            <v>0</v>
          </cell>
          <cell r="DA431">
            <v>12451.972222222226</v>
          </cell>
          <cell r="DB431">
            <v>1211503.3744792708</v>
          </cell>
          <cell r="DC431">
            <v>0</v>
          </cell>
          <cell r="DD431">
            <v>1211503.3744792708</v>
          </cell>
          <cell r="DE431">
            <v>128617</v>
          </cell>
          <cell r="DF431">
            <v>0</v>
          </cell>
          <cell r="DG431">
            <v>128617</v>
          </cell>
          <cell r="DH431">
            <v>47.226190476190474</v>
          </cell>
          <cell r="DI431">
            <v>0</v>
          </cell>
          <cell r="DJ431">
            <v>1.0109999999999999</v>
          </cell>
          <cell r="DK431">
            <v>0</v>
          </cell>
          <cell r="DL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1.0156360164</v>
          </cell>
          <cell r="DS431">
            <v>20954.144153332029</v>
          </cell>
          <cell r="DT431">
            <v>0</v>
          </cell>
          <cell r="DU431">
            <v>20954.144153332029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16591.75</v>
          </cell>
          <cell r="EB431">
            <v>16857.75</v>
          </cell>
          <cell r="EC431">
            <v>6986</v>
          </cell>
          <cell r="ED431">
            <v>4000.2000000000007</v>
          </cell>
          <cell r="EE431">
            <v>27843.95</v>
          </cell>
          <cell r="EF431">
            <v>27843.950000000004</v>
          </cell>
          <cell r="EG431">
            <v>0</v>
          </cell>
          <cell r="EI431">
            <v>0</v>
          </cell>
          <cell r="EJ431">
            <v>0</v>
          </cell>
          <cell r="EK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177415.09415333203</v>
          </cell>
          <cell r="EQ431">
            <v>0</v>
          </cell>
          <cell r="ER431">
            <v>177415.09415333203</v>
          </cell>
          <cell r="ES431">
            <v>1388918.4686326028</v>
          </cell>
          <cell r="ET431">
            <v>0</v>
          </cell>
          <cell r="EU431">
            <v>1388918.4686326028</v>
          </cell>
          <cell r="EV431">
            <v>1361074.5186326029</v>
          </cell>
          <cell r="EW431">
            <v>4117.1903765039669</v>
          </cell>
          <cell r="EX431">
            <v>4265</v>
          </cell>
          <cell r="EY431">
            <v>147.80962349603305</v>
          </cell>
          <cell r="EZ431">
            <v>1409937.9166666665</v>
          </cell>
          <cell r="FA431">
            <v>48863.398034063634</v>
          </cell>
          <cell r="FB431">
            <v>1437781.8666666665</v>
          </cell>
          <cell r="FC431">
            <v>1388004.4540773872</v>
          </cell>
          <cell r="FD431">
            <v>0</v>
          </cell>
          <cell r="FE431">
            <v>1437781.8666666665</v>
          </cell>
        </row>
        <row r="432">
          <cell r="A432">
            <v>2110</v>
          </cell>
          <cell r="B432">
            <v>8812110</v>
          </cell>
          <cell r="E432" t="str">
            <v>Water Lane Primary Academy</v>
          </cell>
          <cell r="F432" t="str">
            <v>P</v>
          </cell>
          <cell r="G432" t="str">
            <v/>
          </cell>
          <cell r="H432" t="str">
            <v/>
          </cell>
          <cell r="I432" t="str">
            <v>Y</v>
          </cell>
          <cell r="K432">
            <v>2110</v>
          </cell>
          <cell r="L432">
            <v>141194</v>
          </cell>
          <cell r="O432">
            <v>7</v>
          </cell>
          <cell r="P432">
            <v>0</v>
          </cell>
          <cell r="Q432">
            <v>0</v>
          </cell>
          <cell r="S432">
            <v>29</v>
          </cell>
          <cell r="T432">
            <v>164</v>
          </cell>
          <cell r="V432">
            <v>193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193</v>
          </cell>
          <cell r="AF432">
            <v>609513.29999999993</v>
          </cell>
          <cell r="AG432">
            <v>0</v>
          </cell>
          <cell r="AH432">
            <v>0</v>
          </cell>
          <cell r="AI432">
            <v>0</v>
          </cell>
          <cell r="AJ432">
            <v>609513.29999999993</v>
          </cell>
          <cell r="AK432">
            <v>64.999999999999929</v>
          </cell>
          <cell r="AL432">
            <v>30549.999999999967</v>
          </cell>
          <cell r="AM432">
            <v>0</v>
          </cell>
          <cell r="AN432">
            <v>0</v>
          </cell>
          <cell r="AO432">
            <v>30549.999999999967</v>
          </cell>
          <cell r="AP432">
            <v>73.000000000000014</v>
          </cell>
          <cell r="AQ432">
            <v>43070.000000000007</v>
          </cell>
          <cell r="AR432">
            <v>0</v>
          </cell>
          <cell r="AS432">
            <v>0</v>
          </cell>
          <cell r="AT432">
            <v>43070.000000000007</v>
          </cell>
          <cell r="AU432">
            <v>127.00000000000009</v>
          </cell>
          <cell r="AV432">
            <v>0</v>
          </cell>
          <cell r="AW432">
            <v>40.000000000000057</v>
          </cell>
          <cell r="AX432">
            <v>8800.0000000000127</v>
          </cell>
          <cell r="AY432">
            <v>17.999999999999996</v>
          </cell>
          <cell r="AZ432">
            <v>4859.9999999999991</v>
          </cell>
          <cell r="BA432">
            <v>4.0000000000000062</v>
          </cell>
          <cell r="BB432">
            <v>1680.0000000000025</v>
          </cell>
          <cell r="BC432">
            <v>4.0000000000000062</v>
          </cell>
          <cell r="BD432">
            <v>1840.000000000003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17180.000000000015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17180.000000000015</v>
          </cell>
          <cell r="BZ432">
            <v>90799.999999999985</v>
          </cell>
          <cell r="CA432">
            <v>0</v>
          </cell>
          <cell r="CB432">
            <v>90799.999999999985</v>
          </cell>
          <cell r="CC432">
            <v>45.710526315789465</v>
          </cell>
          <cell r="CD432">
            <v>51652.8947368421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51652.8947368421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45.896341463414544</v>
          </cell>
          <cell r="CX432">
            <v>25931.432926829217</v>
          </cell>
          <cell r="CY432">
            <v>0</v>
          </cell>
          <cell r="CZ432">
            <v>0</v>
          </cell>
          <cell r="DA432">
            <v>25931.432926829217</v>
          </cell>
          <cell r="DB432">
            <v>777897.62766367127</v>
          </cell>
          <cell r="DC432">
            <v>0</v>
          </cell>
          <cell r="DD432">
            <v>777897.62766367127</v>
          </cell>
          <cell r="DE432">
            <v>128617</v>
          </cell>
          <cell r="DF432">
            <v>0</v>
          </cell>
          <cell r="DG432">
            <v>128617</v>
          </cell>
          <cell r="DH432">
            <v>27.571428571428573</v>
          </cell>
          <cell r="DI432">
            <v>0</v>
          </cell>
          <cell r="DJ432">
            <v>1.1599999999999999</v>
          </cell>
          <cell r="DK432">
            <v>0</v>
          </cell>
          <cell r="DL432">
            <v>0</v>
          </cell>
          <cell r="DO432">
            <v>0</v>
          </cell>
          <cell r="DP432">
            <v>0</v>
          </cell>
          <cell r="DQ432">
            <v>0</v>
          </cell>
          <cell r="DR432">
            <v>1.0156360164</v>
          </cell>
          <cell r="DS432">
            <v>14174.277584989064</v>
          </cell>
          <cell r="DT432">
            <v>0</v>
          </cell>
          <cell r="DU432">
            <v>14174.277584989064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DZ432">
            <v>0</v>
          </cell>
          <cell r="EA432">
            <v>4025.2820000000002</v>
          </cell>
          <cell r="EB432">
            <v>4025.2820000000002</v>
          </cell>
          <cell r="EC432">
            <v>0</v>
          </cell>
          <cell r="ED432">
            <v>0</v>
          </cell>
          <cell r="EE432">
            <v>4025.2820000000002</v>
          </cell>
          <cell r="EF432">
            <v>4025.2819999999997</v>
          </cell>
          <cell r="EG432">
            <v>0</v>
          </cell>
          <cell r="EI432">
            <v>0</v>
          </cell>
          <cell r="EJ432">
            <v>0</v>
          </cell>
          <cell r="EK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146816.55958498907</v>
          </cell>
          <cell r="EQ432">
            <v>0</v>
          </cell>
          <cell r="ER432">
            <v>146816.55958498907</v>
          </cell>
          <cell r="ES432">
            <v>924714.18724866037</v>
          </cell>
          <cell r="ET432">
            <v>0</v>
          </cell>
          <cell r="EU432">
            <v>924714.18724866037</v>
          </cell>
          <cell r="EV432">
            <v>920688.90524866036</v>
          </cell>
          <cell r="EW432">
            <v>4770.4088354852865</v>
          </cell>
          <cell r="EX432">
            <v>4265</v>
          </cell>
          <cell r="EY432">
            <v>0</v>
          </cell>
          <cell r="EZ432">
            <v>823145</v>
          </cell>
          <cell r="FA432">
            <v>0</v>
          </cell>
          <cell r="FB432">
            <v>924714.18724866037</v>
          </cell>
          <cell r="FC432">
            <v>886813.22998650989</v>
          </cell>
          <cell r="FD432">
            <v>0</v>
          </cell>
          <cell r="FE432">
            <v>924714.18724866037</v>
          </cell>
        </row>
        <row r="433">
          <cell r="A433">
            <v>2666</v>
          </cell>
          <cell r="B433">
            <v>8812666</v>
          </cell>
          <cell r="E433" t="str">
            <v>Waterman Primary Academy</v>
          </cell>
          <cell r="F433" t="str">
            <v>P</v>
          </cell>
          <cell r="G433" t="str">
            <v/>
          </cell>
          <cell r="H433" t="str">
            <v/>
          </cell>
          <cell r="I433" t="str">
            <v>Y</v>
          </cell>
          <cell r="K433">
            <v>2666</v>
          </cell>
          <cell r="L433">
            <v>141715</v>
          </cell>
          <cell r="O433">
            <v>7</v>
          </cell>
          <cell r="P433">
            <v>0</v>
          </cell>
          <cell r="Q433">
            <v>0</v>
          </cell>
          <cell r="S433">
            <v>13</v>
          </cell>
          <cell r="T433">
            <v>68</v>
          </cell>
          <cell r="V433">
            <v>81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81</v>
          </cell>
          <cell r="AF433">
            <v>255806.1</v>
          </cell>
          <cell r="AG433">
            <v>0</v>
          </cell>
          <cell r="AH433">
            <v>0</v>
          </cell>
          <cell r="AI433">
            <v>0</v>
          </cell>
          <cell r="AJ433">
            <v>255806.1</v>
          </cell>
          <cell r="AK433">
            <v>41.999999999999964</v>
          </cell>
          <cell r="AL433">
            <v>19739.999999999982</v>
          </cell>
          <cell r="AM433">
            <v>0</v>
          </cell>
          <cell r="AN433">
            <v>0</v>
          </cell>
          <cell r="AO433">
            <v>19739.999999999982</v>
          </cell>
          <cell r="AP433">
            <v>42.999999999999986</v>
          </cell>
          <cell r="AQ433">
            <v>25369.999999999993</v>
          </cell>
          <cell r="AR433">
            <v>0</v>
          </cell>
          <cell r="AS433">
            <v>0</v>
          </cell>
          <cell r="AT433">
            <v>25369.999999999993</v>
          </cell>
          <cell r="AU433">
            <v>28</v>
          </cell>
          <cell r="AV433">
            <v>0</v>
          </cell>
          <cell r="AW433">
            <v>0</v>
          </cell>
          <cell r="AX433">
            <v>0</v>
          </cell>
          <cell r="AY433">
            <v>5</v>
          </cell>
          <cell r="AZ433">
            <v>1350</v>
          </cell>
          <cell r="BA433">
            <v>17.999999999999982</v>
          </cell>
          <cell r="BB433">
            <v>7559.9999999999927</v>
          </cell>
          <cell r="BC433">
            <v>0</v>
          </cell>
          <cell r="BD433">
            <v>0</v>
          </cell>
          <cell r="BE433">
            <v>26.999999999999972</v>
          </cell>
          <cell r="BF433">
            <v>13229.999999999985</v>
          </cell>
          <cell r="BG433">
            <v>2.9999999999999969</v>
          </cell>
          <cell r="BH433">
            <v>1919.999999999998</v>
          </cell>
          <cell r="BI433">
            <v>24059.999999999975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24059.999999999975</v>
          </cell>
          <cell r="BZ433">
            <v>69169.999999999942</v>
          </cell>
          <cell r="CA433">
            <v>0</v>
          </cell>
          <cell r="CB433">
            <v>69169.999999999942</v>
          </cell>
          <cell r="CC433">
            <v>40.5</v>
          </cell>
          <cell r="CD433">
            <v>45765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45765</v>
          </cell>
          <cell r="CR433">
            <v>6.1399999999999615</v>
          </cell>
          <cell r="CS433">
            <v>5679.4999999999645</v>
          </cell>
          <cell r="CT433">
            <v>0</v>
          </cell>
          <cell r="CU433">
            <v>0</v>
          </cell>
          <cell r="CV433">
            <v>5679.4999999999645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376420.59999999992</v>
          </cell>
          <cell r="DC433">
            <v>0</v>
          </cell>
          <cell r="DD433">
            <v>376420.59999999992</v>
          </cell>
          <cell r="DE433">
            <v>128617</v>
          </cell>
          <cell r="DF433">
            <v>0</v>
          </cell>
          <cell r="DG433">
            <v>128617</v>
          </cell>
          <cell r="DH433">
            <v>11.571428571428571</v>
          </cell>
          <cell r="DI433">
            <v>0.91855807743658202</v>
          </cell>
          <cell r="DJ433">
            <v>0.57099999999999995</v>
          </cell>
          <cell r="DK433">
            <v>0</v>
          </cell>
          <cell r="DL433">
            <v>0</v>
          </cell>
          <cell r="DO433">
            <v>0</v>
          </cell>
          <cell r="DP433">
            <v>0</v>
          </cell>
          <cell r="DQ433">
            <v>0</v>
          </cell>
          <cell r="DR433">
            <v>1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10244</v>
          </cell>
          <cell r="EB433">
            <v>10244</v>
          </cell>
          <cell r="EC433">
            <v>0</v>
          </cell>
          <cell r="ED433">
            <v>0</v>
          </cell>
          <cell r="EE433">
            <v>10244</v>
          </cell>
          <cell r="EF433">
            <v>10244</v>
          </cell>
          <cell r="EG433">
            <v>0</v>
          </cell>
          <cell r="EI433">
            <v>0</v>
          </cell>
          <cell r="EJ433">
            <v>0</v>
          </cell>
          <cell r="EK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138861</v>
          </cell>
          <cell r="EQ433">
            <v>0</v>
          </cell>
          <cell r="ER433">
            <v>138861</v>
          </cell>
          <cell r="ES433">
            <v>515281.59999999992</v>
          </cell>
          <cell r="ET433">
            <v>0</v>
          </cell>
          <cell r="EU433">
            <v>515281.59999999992</v>
          </cell>
          <cell r="EV433">
            <v>505037.59999999992</v>
          </cell>
          <cell r="EW433">
            <v>6235.0320987654313</v>
          </cell>
          <cell r="EX433">
            <v>4265</v>
          </cell>
          <cell r="EY433">
            <v>0</v>
          </cell>
          <cell r="EZ433">
            <v>345465</v>
          </cell>
          <cell r="FA433">
            <v>0</v>
          </cell>
          <cell r="FB433">
            <v>515281.59999999992</v>
          </cell>
          <cell r="FC433">
            <v>498692.48679148848</v>
          </cell>
          <cell r="FD433">
            <v>0</v>
          </cell>
          <cell r="FE433">
            <v>515281.59999999992</v>
          </cell>
        </row>
        <row r="434">
          <cell r="A434">
            <v>2649</v>
          </cell>
          <cell r="B434">
            <v>8812649</v>
          </cell>
          <cell r="C434">
            <v>3336</v>
          </cell>
          <cell r="D434" t="str">
            <v>RB053336</v>
          </cell>
          <cell r="E434" t="str">
            <v>Wentworth Primary School</v>
          </cell>
          <cell r="F434" t="str">
            <v>P</v>
          </cell>
          <cell r="G434" t="str">
            <v>Y</v>
          </cell>
          <cell r="H434">
            <v>10025459</v>
          </cell>
          <cell r="I434" t="str">
            <v/>
          </cell>
          <cell r="K434">
            <v>2649</v>
          </cell>
          <cell r="L434">
            <v>114933</v>
          </cell>
          <cell r="O434">
            <v>7</v>
          </cell>
          <cell r="P434">
            <v>0</v>
          </cell>
          <cell r="Q434">
            <v>0</v>
          </cell>
          <cell r="S434">
            <v>60</v>
          </cell>
          <cell r="T434">
            <v>357</v>
          </cell>
          <cell r="V434">
            <v>417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417</v>
          </cell>
          <cell r="AF434">
            <v>1316927.7</v>
          </cell>
          <cell r="AG434">
            <v>0</v>
          </cell>
          <cell r="AH434">
            <v>0</v>
          </cell>
          <cell r="AI434">
            <v>0</v>
          </cell>
          <cell r="AJ434">
            <v>1316927.7</v>
          </cell>
          <cell r="AK434">
            <v>53.000000000000142</v>
          </cell>
          <cell r="AL434">
            <v>24910.000000000065</v>
          </cell>
          <cell r="AM434">
            <v>0</v>
          </cell>
          <cell r="AN434">
            <v>0</v>
          </cell>
          <cell r="AO434">
            <v>24910.000000000065</v>
          </cell>
          <cell r="AP434">
            <v>55.999999999999915</v>
          </cell>
          <cell r="AQ434">
            <v>33039.999999999949</v>
          </cell>
          <cell r="AR434">
            <v>0</v>
          </cell>
          <cell r="AS434">
            <v>0</v>
          </cell>
          <cell r="AT434">
            <v>33039.999999999949</v>
          </cell>
          <cell r="AU434">
            <v>291.99999999999989</v>
          </cell>
          <cell r="AV434">
            <v>0</v>
          </cell>
          <cell r="AW434">
            <v>85.000000000000213</v>
          </cell>
          <cell r="AX434">
            <v>18700.000000000047</v>
          </cell>
          <cell r="AY434">
            <v>0.999999999999999</v>
          </cell>
          <cell r="AZ434">
            <v>269.99999999999972</v>
          </cell>
          <cell r="BA434">
            <v>9.9999999999999893</v>
          </cell>
          <cell r="BB434">
            <v>4199.9999999999955</v>
          </cell>
          <cell r="BC434">
            <v>29.000000000000004</v>
          </cell>
          <cell r="BD434">
            <v>13340.000000000002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36510.000000000044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36510.000000000044</v>
          </cell>
          <cell r="BZ434">
            <v>94460.000000000058</v>
          </cell>
          <cell r="CA434">
            <v>0</v>
          </cell>
          <cell r="CB434">
            <v>94460.000000000058</v>
          </cell>
          <cell r="CC434">
            <v>82.225352112676049</v>
          </cell>
          <cell r="CD434">
            <v>92914.647887323939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92914.647887323939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5.840336134453799</v>
          </cell>
          <cell r="CX434">
            <v>3299.7899159663966</v>
          </cell>
          <cell r="CY434">
            <v>0</v>
          </cell>
          <cell r="CZ434">
            <v>0</v>
          </cell>
          <cell r="DA434">
            <v>3299.7899159663966</v>
          </cell>
          <cell r="DB434">
            <v>1507602.1378032903</v>
          </cell>
          <cell r="DC434">
            <v>0</v>
          </cell>
          <cell r="DD434">
            <v>1507602.1378032903</v>
          </cell>
          <cell r="DE434">
            <v>128617</v>
          </cell>
          <cell r="DF434">
            <v>0</v>
          </cell>
          <cell r="DG434">
            <v>128617</v>
          </cell>
          <cell r="DH434">
            <v>59.571428571428569</v>
          </cell>
          <cell r="DI434">
            <v>0</v>
          </cell>
          <cell r="DJ434">
            <v>0.87</v>
          </cell>
          <cell r="DK434">
            <v>0</v>
          </cell>
          <cell r="DL434">
            <v>0</v>
          </cell>
          <cell r="DO434">
            <v>0</v>
          </cell>
          <cell r="DP434">
            <v>0</v>
          </cell>
          <cell r="DQ434">
            <v>0</v>
          </cell>
          <cell r="DR434">
            <v>1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DZ434">
            <v>0</v>
          </cell>
          <cell r="EA434">
            <v>47199.8</v>
          </cell>
          <cell r="EB434">
            <v>47199.8</v>
          </cell>
          <cell r="EC434">
            <v>750.39999999999418</v>
          </cell>
          <cell r="ED434">
            <v>750.39999999999418</v>
          </cell>
          <cell r="EE434">
            <v>48700.599999999991</v>
          </cell>
          <cell r="EF434">
            <v>48700.599999999991</v>
          </cell>
          <cell r="EG434">
            <v>0</v>
          </cell>
          <cell r="EI434">
            <v>0</v>
          </cell>
          <cell r="EJ434">
            <v>0</v>
          </cell>
          <cell r="EK434">
            <v>0</v>
          </cell>
          <cell r="EM434">
            <v>0</v>
          </cell>
          <cell r="EN434">
            <v>0</v>
          </cell>
          <cell r="EO434">
            <v>0</v>
          </cell>
          <cell r="EP434">
            <v>177317.59999999998</v>
          </cell>
          <cell r="EQ434">
            <v>0</v>
          </cell>
          <cell r="ER434">
            <v>177317.59999999998</v>
          </cell>
          <cell r="ES434">
            <v>1684919.7378032901</v>
          </cell>
          <cell r="ET434">
            <v>0</v>
          </cell>
          <cell r="EU434">
            <v>1684919.7378032901</v>
          </cell>
          <cell r="EV434">
            <v>1636219.1378032903</v>
          </cell>
          <cell r="EW434">
            <v>3923.7869012069309</v>
          </cell>
          <cell r="EX434">
            <v>4265</v>
          </cell>
          <cell r="EY434">
            <v>341.21309879306909</v>
          </cell>
          <cell r="EZ434">
            <v>1778505</v>
          </cell>
          <cell r="FA434">
            <v>142285.86219670973</v>
          </cell>
          <cell r="FB434">
            <v>1827205.5999999999</v>
          </cell>
          <cell r="FC434">
            <v>1802822.4880266343</v>
          </cell>
          <cell r="FD434">
            <v>0</v>
          </cell>
          <cell r="FE434">
            <v>1827205.5999999999</v>
          </cell>
        </row>
        <row r="435">
          <cell r="A435">
            <v>2624</v>
          </cell>
          <cell r="B435">
            <v>8812624</v>
          </cell>
          <cell r="C435">
            <v>4706</v>
          </cell>
          <cell r="D435" t="str">
            <v>RB054706</v>
          </cell>
          <cell r="E435" t="str">
            <v>West Horndon Primary School</v>
          </cell>
          <cell r="F435" t="str">
            <v>P</v>
          </cell>
          <cell r="G435" t="str">
            <v>Y</v>
          </cell>
          <cell r="H435">
            <v>10025546</v>
          </cell>
          <cell r="I435" t="str">
            <v/>
          </cell>
          <cell r="K435">
            <v>2624</v>
          </cell>
          <cell r="L435">
            <v>114921</v>
          </cell>
          <cell r="M435">
            <v>15</v>
          </cell>
          <cell r="O435">
            <v>7</v>
          </cell>
          <cell r="P435">
            <v>0</v>
          </cell>
          <cell r="Q435">
            <v>0</v>
          </cell>
          <cell r="S435">
            <v>43.75</v>
          </cell>
          <cell r="T435">
            <v>127</v>
          </cell>
          <cell r="V435">
            <v>170.75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170.75</v>
          </cell>
          <cell r="AF435">
            <v>539245.57499999995</v>
          </cell>
          <cell r="AG435">
            <v>0</v>
          </cell>
          <cell r="AH435">
            <v>0</v>
          </cell>
          <cell r="AI435">
            <v>0</v>
          </cell>
          <cell r="AJ435">
            <v>539245.57499999995</v>
          </cell>
          <cell r="AK435">
            <v>15.810185185185187</v>
          </cell>
          <cell r="AL435">
            <v>7430.7870370370374</v>
          </cell>
          <cell r="AM435">
            <v>0</v>
          </cell>
          <cell r="AN435">
            <v>0</v>
          </cell>
          <cell r="AO435">
            <v>7430.7870370370374</v>
          </cell>
          <cell r="AP435">
            <v>18.972222222222204</v>
          </cell>
          <cell r="AQ435">
            <v>11193.6111111111</v>
          </cell>
          <cell r="AR435">
            <v>0</v>
          </cell>
          <cell r="AS435">
            <v>0</v>
          </cell>
          <cell r="AT435">
            <v>11193.6111111111</v>
          </cell>
          <cell r="AU435">
            <v>148.61574074074068</v>
          </cell>
          <cell r="AV435">
            <v>0</v>
          </cell>
          <cell r="AW435">
            <v>0</v>
          </cell>
          <cell r="AX435">
            <v>0</v>
          </cell>
          <cell r="AY435">
            <v>12.648148148148152</v>
          </cell>
          <cell r="AZ435">
            <v>3415.0000000000009</v>
          </cell>
          <cell r="BA435">
            <v>3.1620370370370341</v>
          </cell>
          <cell r="BB435">
            <v>1328.0555555555543</v>
          </cell>
          <cell r="BC435">
            <v>3.1620370370370341</v>
          </cell>
          <cell r="BD435">
            <v>1454.5370370370356</v>
          </cell>
          <cell r="BE435">
            <v>2.1080246913580281</v>
          </cell>
          <cell r="BF435">
            <v>1032.9320987654337</v>
          </cell>
          <cell r="BG435">
            <v>1.0540123456790125</v>
          </cell>
          <cell r="BH435">
            <v>674.56790123456801</v>
          </cell>
          <cell r="BI435">
            <v>7905.0925925925922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7905.0925925925922</v>
          </cell>
          <cell r="BZ435">
            <v>26529.49074074073</v>
          </cell>
          <cell r="CA435">
            <v>0</v>
          </cell>
          <cell r="CB435">
            <v>26529.49074074073</v>
          </cell>
          <cell r="CC435">
            <v>52.53846153846154</v>
          </cell>
          <cell r="CD435">
            <v>59368.461538461539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59368.461538461539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2.6889763779527569</v>
          </cell>
          <cell r="CX435">
            <v>1519.2716535433076</v>
          </cell>
          <cell r="CY435">
            <v>0</v>
          </cell>
          <cell r="CZ435">
            <v>0</v>
          </cell>
          <cell r="DA435">
            <v>1519.2716535433076</v>
          </cell>
          <cell r="DB435">
            <v>626662.79893274559</v>
          </cell>
          <cell r="DC435">
            <v>0</v>
          </cell>
          <cell r="DD435">
            <v>626662.79893274559</v>
          </cell>
          <cell r="DE435">
            <v>128617</v>
          </cell>
          <cell r="DF435">
            <v>0</v>
          </cell>
          <cell r="DG435">
            <v>128617</v>
          </cell>
          <cell r="DH435">
            <v>24.392857142857142</v>
          </cell>
          <cell r="DI435">
            <v>0</v>
          </cell>
          <cell r="DJ435">
            <v>2.7050000000000001</v>
          </cell>
          <cell r="DK435">
            <v>0</v>
          </cell>
          <cell r="DL435">
            <v>1</v>
          </cell>
          <cell r="DO435">
            <v>0</v>
          </cell>
          <cell r="DP435">
            <v>0</v>
          </cell>
          <cell r="DQ435">
            <v>0</v>
          </cell>
          <cell r="DR435">
            <v>1.0156360164</v>
          </cell>
          <cell r="DS435">
            <v>11809.567322701119</v>
          </cell>
          <cell r="DT435">
            <v>0</v>
          </cell>
          <cell r="DU435">
            <v>11809.567322701119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DZ435">
            <v>0</v>
          </cell>
          <cell r="EA435">
            <v>16591.75</v>
          </cell>
          <cell r="EB435">
            <v>20398.7</v>
          </cell>
          <cell r="EC435">
            <v>0</v>
          </cell>
          <cell r="ED435">
            <v>0</v>
          </cell>
          <cell r="EE435">
            <v>20398.7</v>
          </cell>
          <cell r="EF435">
            <v>20398.7</v>
          </cell>
          <cell r="EG435">
            <v>0</v>
          </cell>
          <cell r="EI435">
            <v>0</v>
          </cell>
          <cell r="EJ435">
            <v>0</v>
          </cell>
          <cell r="EK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160825.26732270114</v>
          </cell>
          <cell r="EQ435">
            <v>0</v>
          </cell>
          <cell r="ER435">
            <v>160825.26732270114</v>
          </cell>
          <cell r="ES435">
            <v>787488.06625544676</v>
          </cell>
          <cell r="ET435">
            <v>0</v>
          </cell>
          <cell r="EU435">
            <v>787488.06625544676</v>
          </cell>
          <cell r="EV435">
            <v>767089.36625544669</v>
          </cell>
          <cell r="EW435">
            <v>4492.4706662105227</v>
          </cell>
          <cell r="EX435">
            <v>4265</v>
          </cell>
          <cell r="EY435">
            <v>0</v>
          </cell>
          <cell r="EZ435">
            <v>728248.75</v>
          </cell>
          <cell r="FA435">
            <v>0</v>
          </cell>
          <cell r="FB435">
            <v>787488.06625544676</v>
          </cell>
          <cell r="FC435">
            <v>789385.24610140198</v>
          </cell>
          <cell r="FD435">
            <v>1897.1798459552228</v>
          </cell>
          <cell r="FE435">
            <v>789385.24610140198</v>
          </cell>
        </row>
        <row r="436">
          <cell r="A436">
            <v>5232</v>
          </cell>
          <cell r="B436">
            <v>8815232</v>
          </cell>
          <cell r="E436" t="str">
            <v>Westerings Primary Academy</v>
          </cell>
          <cell r="F436" t="str">
            <v>P</v>
          </cell>
          <cell r="G436" t="str">
            <v/>
          </cell>
          <cell r="H436" t="str">
            <v/>
          </cell>
          <cell r="I436" t="str">
            <v>Y</v>
          </cell>
          <cell r="K436">
            <v>5232</v>
          </cell>
          <cell r="L436">
            <v>137405</v>
          </cell>
          <cell r="M436">
            <v>25</v>
          </cell>
          <cell r="O436">
            <v>7</v>
          </cell>
          <cell r="P436">
            <v>0</v>
          </cell>
          <cell r="Q436">
            <v>0</v>
          </cell>
          <cell r="S436">
            <v>74.583333333333329</v>
          </cell>
          <cell r="T436">
            <v>341</v>
          </cell>
          <cell r="V436">
            <v>415.58333333333331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415.58333333333331</v>
          </cell>
          <cell r="AF436">
            <v>1312453.7249999999</v>
          </cell>
          <cell r="AG436">
            <v>0</v>
          </cell>
          <cell r="AH436">
            <v>0</v>
          </cell>
          <cell r="AI436">
            <v>0</v>
          </cell>
          <cell r="AJ436">
            <v>1312453.7249999999</v>
          </cell>
          <cell r="AK436">
            <v>38.345594347464683</v>
          </cell>
          <cell r="AL436">
            <v>18022.429343308402</v>
          </cell>
          <cell r="AM436">
            <v>0</v>
          </cell>
          <cell r="AN436">
            <v>0</v>
          </cell>
          <cell r="AO436">
            <v>18022.429343308402</v>
          </cell>
          <cell r="AP436">
            <v>40.418329177057359</v>
          </cell>
          <cell r="AQ436">
            <v>23846.81421446384</v>
          </cell>
          <cell r="AR436">
            <v>0</v>
          </cell>
          <cell r="AS436">
            <v>0</v>
          </cell>
          <cell r="AT436">
            <v>23846.81421446384</v>
          </cell>
          <cell r="AU436">
            <v>405.19374999999997</v>
          </cell>
          <cell r="AV436">
            <v>0</v>
          </cell>
          <cell r="AW436">
            <v>1.0389583333333332</v>
          </cell>
          <cell r="AX436">
            <v>228.5708333333333</v>
          </cell>
          <cell r="AY436">
            <v>4.1558333333333328</v>
          </cell>
          <cell r="AZ436">
            <v>1122.0749999999998</v>
          </cell>
          <cell r="BA436">
            <v>0</v>
          </cell>
          <cell r="BB436">
            <v>0</v>
          </cell>
          <cell r="BC436">
            <v>2.0779166666666664</v>
          </cell>
          <cell r="BD436">
            <v>955.84166666666658</v>
          </cell>
          <cell r="BE436">
            <v>3.1168749999999998</v>
          </cell>
          <cell r="BF436">
            <v>1527.26875</v>
          </cell>
          <cell r="BG436">
            <v>0</v>
          </cell>
          <cell r="BH436">
            <v>0</v>
          </cell>
          <cell r="BI436">
            <v>3833.7562499999995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3833.7562499999995</v>
          </cell>
          <cell r="BZ436">
            <v>45702.999807772241</v>
          </cell>
          <cell r="CA436">
            <v>0</v>
          </cell>
          <cell r="CB436">
            <v>45702.999807772241</v>
          </cell>
          <cell r="CC436">
            <v>89.58682634730539</v>
          </cell>
          <cell r="CD436">
            <v>101233.11377245509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101233.11377245509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6.0935972629521142</v>
          </cell>
          <cell r="CX436">
            <v>3442.8824535679446</v>
          </cell>
          <cell r="CY436">
            <v>0</v>
          </cell>
          <cell r="CZ436">
            <v>0</v>
          </cell>
          <cell r="DA436">
            <v>3442.8824535679446</v>
          </cell>
          <cell r="DB436">
            <v>1462832.7210337953</v>
          </cell>
          <cell r="DC436">
            <v>0</v>
          </cell>
          <cell r="DD436">
            <v>1462832.7210337953</v>
          </cell>
          <cell r="DE436">
            <v>128617</v>
          </cell>
          <cell r="DF436">
            <v>0</v>
          </cell>
          <cell r="DG436">
            <v>128617</v>
          </cell>
          <cell r="DH436">
            <v>59.369047619047613</v>
          </cell>
          <cell r="DI436">
            <v>0</v>
          </cell>
          <cell r="DJ436">
            <v>1.1319999999999999</v>
          </cell>
          <cell r="DK436">
            <v>0</v>
          </cell>
          <cell r="DL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1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4535.6000000000004</v>
          </cell>
          <cell r="EB436">
            <v>4535.6000000000004</v>
          </cell>
          <cell r="EC436">
            <v>0</v>
          </cell>
          <cell r="ED436">
            <v>0</v>
          </cell>
          <cell r="EE436">
            <v>4535.6000000000004</v>
          </cell>
          <cell r="EF436">
            <v>4535.6000000000004</v>
          </cell>
          <cell r="EG436">
            <v>0</v>
          </cell>
          <cell r="EI436">
            <v>0</v>
          </cell>
          <cell r="EJ436">
            <v>0</v>
          </cell>
          <cell r="EK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133152.6</v>
          </cell>
          <cell r="EQ436">
            <v>0</v>
          </cell>
          <cell r="ER436">
            <v>133152.6</v>
          </cell>
          <cell r="ES436">
            <v>1595985.3210337954</v>
          </cell>
          <cell r="ET436">
            <v>0</v>
          </cell>
          <cell r="EU436">
            <v>1595985.3210337954</v>
          </cell>
          <cell r="EV436">
            <v>1591449.7210337953</v>
          </cell>
          <cell r="EW436">
            <v>3829.4358637267983</v>
          </cell>
          <cell r="EX436">
            <v>4265</v>
          </cell>
          <cell r="EY436">
            <v>435.56413627320171</v>
          </cell>
          <cell r="EZ436">
            <v>1772462.9166666665</v>
          </cell>
          <cell r="FA436">
            <v>181013.19563287124</v>
          </cell>
          <cell r="FB436">
            <v>1776998.5166666666</v>
          </cell>
          <cell r="FC436">
            <v>1750335.6264178806</v>
          </cell>
          <cell r="FD436">
            <v>0</v>
          </cell>
          <cell r="FE436">
            <v>1776998.5166666666</v>
          </cell>
        </row>
        <row r="437">
          <cell r="A437">
            <v>2879</v>
          </cell>
          <cell r="B437">
            <v>8812879</v>
          </cell>
          <cell r="C437">
            <v>1690</v>
          </cell>
          <cell r="D437" t="str">
            <v>RB051690</v>
          </cell>
          <cell r="E437" t="str">
            <v>Westlands Community Primary School</v>
          </cell>
          <cell r="F437" t="str">
            <v>P</v>
          </cell>
          <cell r="G437" t="str">
            <v>Y</v>
          </cell>
          <cell r="H437">
            <v>10025618</v>
          </cell>
          <cell r="I437" t="str">
            <v/>
          </cell>
          <cell r="K437">
            <v>2879</v>
          </cell>
          <cell r="L437">
            <v>115027</v>
          </cell>
          <cell r="O437">
            <v>7</v>
          </cell>
          <cell r="P437">
            <v>0</v>
          </cell>
          <cell r="Q437">
            <v>0</v>
          </cell>
          <cell r="S437">
            <v>83</v>
          </cell>
          <cell r="T437">
            <v>523</v>
          </cell>
          <cell r="V437">
            <v>606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606</v>
          </cell>
          <cell r="AF437">
            <v>1913808.5999999999</v>
          </cell>
          <cell r="AG437">
            <v>0</v>
          </cell>
          <cell r="AH437">
            <v>0</v>
          </cell>
          <cell r="AI437">
            <v>0</v>
          </cell>
          <cell r="AJ437">
            <v>1913808.5999999999</v>
          </cell>
          <cell r="AK437">
            <v>158.99999999999977</v>
          </cell>
          <cell r="AL437">
            <v>74729.999999999898</v>
          </cell>
          <cell r="AM437">
            <v>0</v>
          </cell>
          <cell r="AN437">
            <v>0</v>
          </cell>
          <cell r="AO437">
            <v>74729.999999999898</v>
          </cell>
          <cell r="AP437">
            <v>178.00000000000017</v>
          </cell>
          <cell r="AQ437">
            <v>105020.0000000001</v>
          </cell>
          <cell r="AR437">
            <v>0</v>
          </cell>
          <cell r="AS437">
            <v>0</v>
          </cell>
          <cell r="AT437">
            <v>105020.0000000001</v>
          </cell>
          <cell r="AU437">
            <v>326.53884297520682</v>
          </cell>
          <cell r="AV437">
            <v>0</v>
          </cell>
          <cell r="AW437">
            <v>95.157024793388587</v>
          </cell>
          <cell r="AX437">
            <v>20934.545454545489</v>
          </cell>
          <cell r="AY437">
            <v>137.22644628099201</v>
          </cell>
          <cell r="AZ437">
            <v>37051.140495867839</v>
          </cell>
          <cell r="BA437">
            <v>11.018181818181828</v>
          </cell>
          <cell r="BB437">
            <v>4627.6363636363676</v>
          </cell>
          <cell r="BC437">
            <v>36.059504132231432</v>
          </cell>
          <cell r="BD437">
            <v>16587.37190082646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79200.694214876159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79200.694214876159</v>
          </cell>
          <cell r="BZ437">
            <v>258950.69421487616</v>
          </cell>
          <cell r="CA437">
            <v>0</v>
          </cell>
          <cell r="CB437">
            <v>258950.69421487616</v>
          </cell>
          <cell r="CC437">
            <v>189.05128205128204</v>
          </cell>
          <cell r="CD437">
            <v>213627.94871794872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213627.94871794872</v>
          </cell>
          <cell r="CR437">
            <v>26.848609271522939</v>
          </cell>
          <cell r="CS437">
            <v>24834.96357615872</v>
          </cell>
          <cell r="CT437">
            <v>0</v>
          </cell>
          <cell r="CU437">
            <v>0</v>
          </cell>
          <cell r="CV437">
            <v>24834.96357615872</v>
          </cell>
          <cell r="CW437">
            <v>74.298850574712446</v>
          </cell>
          <cell r="CX437">
            <v>41978.850574712531</v>
          </cell>
          <cell r="CY437">
            <v>0</v>
          </cell>
          <cell r="CZ437">
            <v>0</v>
          </cell>
          <cell r="DA437">
            <v>41978.850574712531</v>
          </cell>
          <cell r="DB437">
            <v>2453201.0570836957</v>
          </cell>
          <cell r="DC437">
            <v>0</v>
          </cell>
          <cell r="DD437">
            <v>2453201.0570836957</v>
          </cell>
          <cell r="DE437">
            <v>128617</v>
          </cell>
          <cell r="DF437">
            <v>0</v>
          </cell>
          <cell r="DG437">
            <v>128617</v>
          </cell>
          <cell r="DH437">
            <v>86.571428571428569</v>
          </cell>
          <cell r="DI437">
            <v>0</v>
          </cell>
          <cell r="DJ437">
            <v>1.1419999999999999</v>
          </cell>
          <cell r="DK437">
            <v>0</v>
          </cell>
          <cell r="DL437">
            <v>0</v>
          </cell>
          <cell r="DO437">
            <v>0</v>
          </cell>
          <cell r="DP437">
            <v>0</v>
          </cell>
          <cell r="DQ437">
            <v>0</v>
          </cell>
          <cell r="DR437">
            <v>1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46592</v>
          </cell>
          <cell r="EB437">
            <v>47320</v>
          </cell>
          <cell r="EC437">
            <v>0</v>
          </cell>
          <cell r="ED437">
            <v>0</v>
          </cell>
          <cell r="EE437">
            <v>47320</v>
          </cell>
          <cell r="EF437">
            <v>47320</v>
          </cell>
          <cell r="EG437">
            <v>0</v>
          </cell>
          <cell r="EI437">
            <v>0</v>
          </cell>
          <cell r="EJ437">
            <v>0</v>
          </cell>
          <cell r="EK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175937</v>
          </cell>
          <cell r="EQ437">
            <v>0</v>
          </cell>
          <cell r="ER437">
            <v>175937</v>
          </cell>
          <cell r="ES437">
            <v>2629138.0570836957</v>
          </cell>
          <cell r="ET437">
            <v>0</v>
          </cell>
          <cell r="EU437">
            <v>2629138.0570836957</v>
          </cell>
          <cell r="EV437">
            <v>2581818.0570836957</v>
          </cell>
          <cell r="EW437">
            <v>4260.4258367717748</v>
          </cell>
          <cell r="EX437">
            <v>4265</v>
          </cell>
          <cell r="EY437">
            <v>4.5741632282251885</v>
          </cell>
          <cell r="EZ437">
            <v>2584590</v>
          </cell>
          <cell r="FA437">
            <v>2771.9429163043387</v>
          </cell>
          <cell r="FB437">
            <v>2631910</v>
          </cell>
          <cell r="FC437">
            <v>2590032.6327563026</v>
          </cell>
          <cell r="FD437">
            <v>0</v>
          </cell>
          <cell r="FE437">
            <v>2631910</v>
          </cell>
        </row>
        <row r="438">
          <cell r="A438">
            <v>2915</v>
          </cell>
          <cell r="B438">
            <v>8812915</v>
          </cell>
          <cell r="E438" t="str">
            <v>Westwood Academy</v>
          </cell>
          <cell r="F438" t="str">
            <v>P</v>
          </cell>
          <cell r="G438" t="str">
            <v/>
          </cell>
          <cell r="H438" t="str">
            <v/>
          </cell>
          <cell r="I438" t="str">
            <v>Y</v>
          </cell>
          <cell r="K438">
            <v>2915</v>
          </cell>
          <cell r="L438">
            <v>137030</v>
          </cell>
          <cell r="O438">
            <v>7</v>
          </cell>
          <cell r="P438">
            <v>0</v>
          </cell>
          <cell r="Q438">
            <v>0</v>
          </cell>
          <cell r="S438">
            <v>30</v>
          </cell>
          <cell r="T438">
            <v>179</v>
          </cell>
          <cell r="V438">
            <v>209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209</v>
          </cell>
          <cell r="AF438">
            <v>660042.9</v>
          </cell>
          <cell r="AG438">
            <v>0</v>
          </cell>
          <cell r="AH438">
            <v>0</v>
          </cell>
          <cell r="AI438">
            <v>0</v>
          </cell>
          <cell r="AJ438">
            <v>660042.9</v>
          </cell>
          <cell r="AK438">
            <v>28.00000000000006</v>
          </cell>
          <cell r="AL438">
            <v>13160.000000000029</v>
          </cell>
          <cell r="AM438">
            <v>0</v>
          </cell>
          <cell r="AN438">
            <v>0</v>
          </cell>
          <cell r="AO438">
            <v>13160.000000000029</v>
          </cell>
          <cell r="AP438">
            <v>32.000000000000007</v>
          </cell>
          <cell r="AQ438">
            <v>18880.000000000004</v>
          </cell>
          <cell r="AR438">
            <v>0</v>
          </cell>
          <cell r="AS438">
            <v>0</v>
          </cell>
          <cell r="AT438">
            <v>18880.000000000004</v>
          </cell>
          <cell r="AU438">
            <v>138.00000000000003</v>
          </cell>
          <cell r="AV438">
            <v>0</v>
          </cell>
          <cell r="AW438">
            <v>64.000000000000014</v>
          </cell>
          <cell r="AX438">
            <v>14080.000000000004</v>
          </cell>
          <cell r="AY438">
            <v>2.9999999999999933</v>
          </cell>
          <cell r="AZ438">
            <v>809.99999999999818</v>
          </cell>
          <cell r="BA438">
            <v>3.9999999999999911</v>
          </cell>
          <cell r="BB438">
            <v>1679.9999999999964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16570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16570</v>
          </cell>
          <cell r="BZ438">
            <v>48610.000000000029</v>
          </cell>
          <cell r="CA438">
            <v>0</v>
          </cell>
          <cell r="CB438">
            <v>48610.000000000029</v>
          </cell>
          <cell r="CC438">
            <v>35.423728813559322</v>
          </cell>
          <cell r="CD438">
            <v>40028.813559322036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40028.813559322036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2.3483146067415781</v>
          </cell>
          <cell r="CX438">
            <v>1326.7977528089916</v>
          </cell>
          <cell r="CY438">
            <v>0</v>
          </cell>
          <cell r="CZ438">
            <v>0</v>
          </cell>
          <cell r="DA438">
            <v>1326.7977528089916</v>
          </cell>
          <cell r="DB438">
            <v>750008.51131213107</v>
          </cell>
          <cell r="DC438">
            <v>0</v>
          </cell>
          <cell r="DD438">
            <v>750008.51131213107</v>
          </cell>
          <cell r="DE438">
            <v>128617</v>
          </cell>
          <cell r="DF438">
            <v>0</v>
          </cell>
          <cell r="DG438">
            <v>128617</v>
          </cell>
          <cell r="DH438">
            <v>29.857142857142858</v>
          </cell>
          <cell r="DI438">
            <v>0</v>
          </cell>
          <cell r="DJ438">
            <v>1.1080000000000001</v>
          </cell>
          <cell r="DK438">
            <v>0</v>
          </cell>
          <cell r="DL438">
            <v>0</v>
          </cell>
          <cell r="DO438">
            <v>0</v>
          </cell>
          <cell r="DP438">
            <v>0</v>
          </cell>
          <cell r="DQ438">
            <v>0</v>
          </cell>
          <cell r="DR438">
            <v>1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7296.4</v>
          </cell>
          <cell r="EB438">
            <v>7296.4</v>
          </cell>
          <cell r="EC438">
            <v>0</v>
          </cell>
          <cell r="ED438">
            <v>0</v>
          </cell>
          <cell r="EE438">
            <v>7296.4</v>
          </cell>
          <cell r="EF438">
            <v>7296.4</v>
          </cell>
          <cell r="EG438">
            <v>0</v>
          </cell>
          <cell r="EI438">
            <v>0</v>
          </cell>
          <cell r="EJ438">
            <v>0</v>
          </cell>
          <cell r="EK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135913.4</v>
          </cell>
          <cell r="EQ438">
            <v>0</v>
          </cell>
          <cell r="ER438">
            <v>135913.4</v>
          </cell>
          <cell r="ES438">
            <v>885921.91131213109</v>
          </cell>
          <cell r="ET438">
            <v>0</v>
          </cell>
          <cell r="EU438">
            <v>885921.91131213109</v>
          </cell>
          <cell r="EV438">
            <v>878625.51131213107</v>
          </cell>
          <cell r="EW438">
            <v>4203.9498148905795</v>
          </cell>
          <cell r="EX438">
            <v>4265</v>
          </cell>
          <cell r="EY438">
            <v>61.050185109420454</v>
          </cell>
          <cell r="EZ438">
            <v>891385</v>
          </cell>
          <cell r="FA438">
            <v>12759.488687868929</v>
          </cell>
          <cell r="FB438">
            <v>898681.4</v>
          </cell>
          <cell r="FC438">
            <v>889386.01484979654</v>
          </cell>
          <cell r="FD438">
            <v>0</v>
          </cell>
          <cell r="FE438">
            <v>898681.4</v>
          </cell>
        </row>
        <row r="439">
          <cell r="A439">
            <v>3212</v>
          </cell>
          <cell r="B439">
            <v>8813212</v>
          </cell>
          <cell r="C439">
            <v>4734</v>
          </cell>
          <cell r="D439" t="str">
            <v>RB054734</v>
          </cell>
          <cell r="E439" t="str">
            <v>Wethersfield CofE VC Primary School</v>
          </cell>
          <cell r="F439" t="str">
            <v>P</v>
          </cell>
          <cell r="G439" t="str">
            <v>Y</v>
          </cell>
          <cell r="H439">
            <v>10041483</v>
          </cell>
          <cell r="I439" t="str">
            <v/>
          </cell>
          <cell r="K439">
            <v>3212</v>
          </cell>
          <cell r="L439">
            <v>115110</v>
          </cell>
          <cell r="O439">
            <v>7</v>
          </cell>
          <cell r="P439">
            <v>0</v>
          </cell>
          <cell r="Q439">
            <v>0</v>
          </cell>
          <cell r="S439">
            <v>8</v>
          </cell>
          <cell r="T439">
            <v>52</v>
          </cell>
          <cell r="V439">
            <v>60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60</v>
          </cell>
          <cell r="AF439">
            <v>189486</v>
          </cell>
          <cell r="AG439">
            <v>0</v>
          </cell>
          <cell r="AH439">
            <v>0</v>
          </cell>
          <cell r="AI439">
            <v>0</v>
          </cell>
          <cell r="AJ439">
            <v>189486</v>
          </cell>
          <cell r="AK439">
            <v>4.9999999999999982</v>
          </cell>
          <cell r="AL439">
            <v>2349.9999999999991</v>
          </cell>
          <cell r="AM439">
            <v>0</v>
          </cell>
          <cell r="AN439">
            <v>0</v>
          </cell>
          <cell r="AO439">
            <v>2349.9999999999991</v>
          </cell>
          <cell r="AP439">
            <v>4.9999999999999982</v>
          </cell>
          <cell r="AQ439">
            <v>2949.9999999999991</v>
          </cell>
          <cell r="AR439">
            <v>0</v>
          </cell>
          <cell r="AS439">
            <v>0</v>
          </cell>
          <cell r="AT439">
            <v>2949.9999999999991</v>
          </cell>
          <cell r="AU439">
            <v>58.999999999999979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1.000000000000002</v>
          </cell>
          <cell r="BB439">
            <v>420.00000000000085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420.00000000000085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420.00000000000085</v>
          </cell>
          <cell r="BZ439">
            <v>5719.9999999999991</v>
          </cell>
          <cell r="CA439">
            <v>0</v>
          </cell>
          <cell r="CB439">
            <v>5719.9999999999991</v>
          </cell>
          <cell r="CC439">
            <v>10</v>
          </cell>
          <cell r="CD439">
            <v>11300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I439">
            <v>0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11300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206506</v>
          </cell>
          <cell r="DC439">
            <v>0</v>
          </cell>
          <cell r="DD439">
            <v>206506</v>
          </cell>
          <cell r="DE439">
            <v>128617</v>
          </cell>
          <cell r="DF439">
            <v>0</v>
          </cell>
          <cell r="DG439">
            <v>128617</v>
          </cell>
          <cell r="DH439">
            <v>8.5714285714285712</v>
          </cell>
          <cell r="DI439">
            <v>1</v>
          </cell>
          <cell r="DJ439">
            <v>2.4329999999999998</v>
          </cell>
          <cell r="DK439">
            <v>0</v>
          </cell>
          <cell r="DL439">
            <v>1</v>
          </cell>
          <cell r="DO439">
            <v>55000</v>
          </cell>
          <cell r="DP439">
            <v>0</v>
          </cell>
          <cell r="DQ439">
            <v>55000</v>
          </cell>
          <cell r="DR439">
            <v>1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DZ439">
            <v>0</v>
          </cell>
          <cell r="EA439">
            <v>4990</v>
          </cell>
          <cell r="EB439">
            <v>4573.46</v>
          </cell>
          <cell r="EC439">
            <v>700</v>
          </cell>
          <cell r="ED439">
            <v>0</v>
          </cell>
          <cell r="EE439">
            <v>5273.46</v>
          </cell>
          <cell r="EF439">
            <v>5273.46</v>
          </cell>
          <cell r="EG439">
            <v>0</v>
          </cell>
          <cell r="EI439">
            <v>0</v>
          </cell>
          <cell r="EJ439">
            <v>0</v>
          </cell>
          <cell r="EK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188890.46</v>
          </cell>
          <cell r="EQ439">
            <v>0</v>
          </cell>
          <cell r="ER439">
            <v>188890.46</v>
          </cell>
          <cell r="ES439">
            <v>395396.45999999996</v>
          </cell>
          <cell r="ET439">
            <v>0</v>
          </cell>
          <cell r="EU439">
            <v>395396.45999999996</v>
          </cell>
          <cell r="EV439">
            <v>390123</v>
          </cell>
          <cell r="EW439">
            <v>6502.05</v>
          </cell>
          <cell r="EX439">
            <v>4265</v>
          </cell>
          <cell r="EY439">
            <v>0</v>
          </cell>
          <cell r="EZ439">
            <v>255900</v>
          </cell>
          <cell r="FA439">
            <v>0</v>
          </cell>
          <cell r="FB439">
            <v>395396.45999999996</v>
          </cell>
          <cell r="FC439">
            <v>365486.20796461543</v>
          </cell>
          <cell r="FD439">
            <v>0</v>
          </cell>
          <cell r="FE439">
            <v>395396.45999999996</v>
          </cell>
        </row>
        <row r="440">
          <cell r="A440">
            <v>2503</v>
          </cell>
          <cell r="B440">
            <v>8812503</v>
          </cell>
          <cell r="E440" t="str">
            <v>White Bridge Primary School</v>
          </cell>
          <cell r="F440" t="str">
            <v>P</v>
          </cell>
          <cell r="G440" t="str">
            <v/>
          </cell>
          <cell r="H440" t="str">
            <v/>
          </cell>
          <cell r="I440" t="str">
            <v>Y</v>
          </cell>
          <cell r="K440">
            <v>2503</v>
          </cell>
          <cell r="L440">
            <v>145603</v>
          </cell>
          <cell r="M440">
            <v>25</v>
          </cell>
          <cell r="O440">
            <v>7</v>
          </cell>
          <cell r="P440">
            <v>0</v>
          </cell>
          <cell r="Q440">
            <v>0</v>
          </cell>
          <cell r="S440">
            <v>73.583333333333329</v>
          </cell>
          <cell r="T440">
            <v>357</v>
          </cell>
          <cell r="V440">
            <v>430.58333333333331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430.58333333333331</v>
          </cell>
          <cell r="AF440">
            <v>1359825.2249999999</v>
          </cell>
          <cell r="AG440">
            <v>0</v>
          </cell>
          <cell r="AH440">
            <v>0</v>
          </cell>
          <cell r="AI440">
            <v>0</v>
          </cell>
          <cell r="AJ440">
            <v>1359825.2249999999</v>
          </cell>
          <cell r="AK440">
            <v>58.998197115384713</v>
          </cell>
          <cell r="AL440">
            <v>27729.152644230813</v>
          </cell>
          <cell r="AM440">
            <v>0</v>
          </cell>
          <cell r="AN440">
            <v>0</v>
          </cell>
          <cell r="AO440">
            <v>27729.152644230813</v>
          </cell>
          <cell r="AP440">
            <v>62.10336538461528</v>
          </cell>
          <cell r="AQ440">
            <v>36640.985576923013</v>
          </cell>
          <cell r="AR440">
            <v>0</v>
          </cell>
          <cell r="AS440">
            <v>0</v>
          </cell>
          <cell r="AT440">
            <v>36640.985576923013</v>
          </cell>
          <cell r="AU440">
            <v>369.51502403846155</v>
          </cell>
          <cell r="AV440">
            <v>0</v>
          </cell>
          <cell r="AW440">
            <v>11.385616987179489</v>
          </cell>
          <cell r="AX440">
            <v>2504.8357371794878</v>
          </cell>
          <cell r="AY440">
            <v>26.911458333333332</v>
          </cell>
          <cell r="AZ440">
            <v>7266.09375</v>
          </cell>
          <cell r="BA440">
            <v>0</v>
          </cell>
          <cell r="BB440">
            <v>0</v>
          </cell>
          <cell r="BC440">
            <v>22.771233974358978</v>
          </cell>
          <cell r="BD440">
            <v>10474.767628205131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20245.697115384617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20245.697115384617</v>
          </cell>
          <cell r="BZ440">
            <v>84615.835336538439</v>
          </cell>
          <cell r="CA440">
            <v>0</v>
          </cell>
          <cell r="CB440">
            <v>84615.835336538439</v>
          </cell>
          <cell r="CC440">
            <v>127.71539548022598</v>
          </cell>
          <cell r="CD440">
            <v>144318.39689265535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I440">
            <v>0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144318.39689265535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24.122315592903814</v>
          </cell>
          <cell r="CX440">
            <v>13629.108309990655</v>
          </cell>
          <cell r="CY440">
            <v>0</v>
          </cell>
          <cell r="CZ440">
            <v>0</v>
          </cell>
          <cell r="DA440">
            <v>13629.108309990655</v>
          </cell>
          <cell r="DB440">
            <v>1602388.5655391843</v>
          </cell>
          <cell r="DC440">
            <v>0</v>
          </cell>
          <cell r="DD440">
            <v>1602388.5655391843</v>
          </cell>
          <cell r="DE440">
            <v>128617</v>
          </cell>
          <cell r="DF440">
            <v>0</v>
          </cell>
          <cell r="DG440">
            <v>128617</v>
          </cell>
          <cell r="DH440">
            <v>61.511904761904759</v>
          </cell>
          <cell r="DI440">
            <v>0</v>
          </cell>
          <cell r="DJ440">
            <v>1.117</v>
          </cell>
          <cell r="DK440">
            <v>0</v>
          </cell>
          <cell r="DL440">
            <v>0</v>
          </cell>
          <cell r="DO440">
            <v>0</v>
          </cell>
          <cell r="DP440">
            <v>0</v>
          </cell>
          <cell r="DQ440">
            <v>0</v>
          </cell>
          <cell r="DR440">
            <v>1.0156360164</v>
          </cell>
          <cell r="DS440">
            <v>27066.031411261974</v>
          </cell>
          <cell r="DT440">
            <v>0</v>
          </cell>
          <cell r="DU440">
            <v>27066.031411261974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DZ440">
            <v>0</v>
          </cell>
          <cell r="EA440">
            <v>9268.4</v>
          </cell>
          <cell r="EB440">
            <v>9268.4</v>
          </cell>
          <cell r="EC440">
            <v>0</v>
          </cell>
          <cell r="ED440">
            <v>0</v>
          </cell>
          <cell r="EE440">
            <v>9268.4</v>
          </cell>
          <cell r="EF440">
            <v>9268.4</v>
          </cell>
          <cell r="EG440">
            <v>0</v>
          </cell>
          <cell r="EI440">
            <v>0</v>
          </cell>
          <cell r="EJ440">
            <v>0</v>
          </cell>
          <cell r="EK440">
            <v>0</v>
          </cell>
          <cell r="EM440">
            <v>0</v>
          </cell>
          <cell r="EN440">
            <v>0</v>
          </cell>
          <cell r="EO440">
            <v>0</v>
          </cell>
          <cell r="EP440">
            <v>164951.43141126196</v>
          </cell>
          <cell r="EQ440">
            <v>0</v>
          </cell>
          <cell r="ER440">
            <v>164951.43141126196</v>
          </cell>
          <cell r="ES440">
            <v>1767339.9969504462</v>
          </cell>
          <cell r="ET440">
            <v>0</v>
          </cell>
          <cell r="EU440">
            <v>1767339.9969504462</v>
          </cell>
          <cell r="EV440">
            <v>1758071.5969504463</v>
          </cell>
          <cell r="EW440">
            <v>4082.999644553001</v>
          </cell>
          <cell r="EX440">
            <v>4265</v>
          </cell>
          <cell r="EY440">
            <v>182.00035544699904</v>
          </cell>
          <cell r="EZ440">
            <v>1836437.9166666665</v>
          </cell>
          <cell r="FA440">
            <v>78366.319716220256</v>
          </cell>
          <cell r="FB440">
            <v>1845706.3166666664</v>
          </cell>
          <cell r="FC440">
            <v>1819247.902527215</v>
          </cell>
          <cell r="FD440">
            <v>0</v>
          </cell>
          <cell r="FE440">
            <v>1845706.3166666664</v>
          </cell>
        </row>
        <row r="441">
          <cell r="A441">
            <v>2767</v>
          </cell>
          <cell r="B441">
            <v>8812767</v>
          </cell>
          <cell r="C441">
            <v>1384</v>
          </cell>
          <cell r="D441" t="str">
            <v>RB051384</v>
          </cell>
          <cell r="E441" t="str">
            <v>White Court School</v>
          </cell>
          <cell r="F441" t="str">
            <v>P</v>
          </cell>
          <cell r="G441" t="str">
            <v>Y</v>
          </cell>
          <cell r="H441">
            <v>10025693</v>
          </cell>
          <cell r="I441" t="str">
            <v/>
          </cell>
          <cell r="K441">
            <v>2767</v>
          </cell>
          <cell r="L441">
            <v>114988</v>
          </cell>
          <cell r="O441">
            <v>7</v>
          </cell>
          <cell r="P441">
            <v>0</v>
          </cell>
          <cell r="Q441">
            <v>0</v>
          </cell>
          <cell r="S441">
            <v>80</v>
          </cell>
          <cell r="T441">
            <v>504</v>
          </cell>
          <cell r="V441">
            <v>584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584</v>
          </cell>
          <cell r="AF441">
            <v>1844330.4</v>
          </cell>
          <cell r="AG441">
            <v>0</v>
          </cell>
          <cell r="AH441">
            <v>0</v>
          </cell>
          <cell r="AI441">
            <v>0</v>
          </cell>
          <cell r="AJ441">
            <v>1844330.4</v>
          </cell>
          <cell r="AK441">
            <v>40</v>
          </cell>
          <cell r="AL441">
            <v>18800</v>
          </cell>
          <cell r="AM441">
            <v>0</v>
          </cell>
          <cell r="AN441">
            <v>0</v>
          </cell>
          <cell r="AO441">
            <v>18800</v>
          </cell>
          <cell r="AP441">
            <v>44.999999999999979</v>
          </cell>
          <cell r="AQ441">
            <v>26549.999999999989</v>
          </cell>
          <cell r="AR441">
            <v>0</v>
          </cell>
          <cell r="AS441">
            <v>0</v>
          </cell>
          <cell r="AT441">
            <v>26549.999999999989</v>
          </cell>
          <cell r="AU441">
            <v>554.7495682210706</v>
          </cell>
          <cell r="AV441">
            <v>0</v>
          </cell>
          <cell r="AW441">
            <v>13.112262521588951</v>
          </cell>
          <cell r="AX441">
            <v>2884.6977547495694</v>
          </cell>
          <cell r="AY441">
            <v>6.0518134715025704</v>
          </cell>
          <cell r="AZ441">
            <v>1633.989637305694</v>
          </cell>
          <cell r="BA441">
            <v>10.086355785837638</v>
          </cell>
          <cell r="BB441">
            <v>4236.2694300518078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8754.9568221070713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8754.9568221070713</v>
          </cell>
          <cell r="BZ441">
            <v>54104.956822107059</v>
          </cell>
          <cell r="CA441">
            <v>0</v>
          </cell>
          <cell r="CB441">
            <v>54104.956822107059</v>
          </cell>
          <cell r="CC441">
            <v>104.82051282051282</v>
          </cell>
          <cell r="CD441">
            <v>118447.17948717948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118447.17948717948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24.381709741550722</v>
          </cell>
          <cell r="CX441">
            <v>13775.666003976157</v>
          </cell>
          <cell r="CY441">
            <v>0</v>
          </cell>
          <cell r="CZ441">
            <v>0</v>
          </cell>
          <cell r="DA441">
            <v>13775.666003976157</v>
          </cell>
          <cell r="DB441">
            <v>2030658.2023132627</v>
          </cell>
          <cell r="DC441">
            <v>0</v>
          </cell>
          <cell r="DD441">
            <v>2030658.2023132627</v>
          </cell>
          <cell r="DE441">
            <v>128617</v>
          </cell>
          <cell r="DF441">
            <v>0</v>
          </cell>
          <cell r="DG441">
            <v>128617</v>
          </cell>
          <cell r="DH441">
            <v>83.428571428571431</v>
          </cell>
          <cell r="DI441">
            <v>0</v>
          </cell>
          <cell r="DJ441">
            <v>1.244</v>
          </cell>
          <cell r="DK441">
            <v>0</v>
          </cell>
          <cell r="DL441">
            <v>0</v>
          </cell>
          <cell r="DO441">
            <v>0</v>
          </cell>
          <cell r="DP441">
            <v>0</v>
          </cell>
          <cell r="DQ441">
            <v>0</v>
          </cell>
          <cell r="DR441">
            <v>1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55296</v>
          </cell>
          <cell r="EB441">
            <v>56160</v>
          </cell>
          <cell r="EC441">
            <v>0</v>
          </cell>
          <cell r="ED441">
            <v>0</v>
          </cell>
          <cell r="EE441">
            <v>56160</v>
          </cell>
          <cell r="EF441">
            <v>56160</v>
          </cell>
          <cell r="EG441">
            <v>0</v>
          </cell>
          <cell r="EI441">
            <v>0</v>
          </cell>
          <cell r="EJ441">
            <v>0</v>
          </cell>
          <cell r="EK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184777</v>
          </cell>
          <cell r="EQ441">
            <v>0</v>
          </cell>
          <cell r="ER441">
            <v>184777</v>
          </cell>
          <cell r="ES441">
            <v>2215435.202313263</v>
          </cell>
          <cell r="ET441">
            <v>0</v>
          </cell>
          <cell r="EU441">
            <v>2215435.202313263</v>
          </cell>
          <cell r="EV441">
            <v>2159275.202313263</v>
          </cell>
          <cell r="EW441">
            <v>3697.389045056957</v>
          </cell>
          <cell r="EX441">
            <v>4265</v>
          </cell>
          <cell r="EY441">
            <v>567.610954943043</v>
          </cell>
          <cell r="EZ441">
            <v>2490760</v>
          </cell>
          <cell r="FA441">
            <v>331484.79768673703</v>
          </cell>
          <cell r="FB441">
            <v>2546920</v>
          </cell>
          <cell r="FC441">
            <v>2526029.9255290101</v>
          </cell>
          <cell r="FD441">
            <v>0</v>
          </cell>
          <cell r="FE441">
            <v>2546920</v>
          </cell>
        </row>
        <row r="442">
          <cell r="A442">
            <v>2022</v>
          </cell>
          <cell r="B442">
            <v>8812022</v>
          </cell>
          <cell r="E442" t="str">
            <v>White Hall Academy</v>
          </cell>
          <cell r="F442" t="str">
            <v>P</v>
          </cell>
          <cell r="G442" t="str">
            <v/>
          </cell>
          <cell r="H442" t="str">
            <v/>
          </cell>
          <cell r="I442" t="str">
            <v>Y</v>
          </cell>
          <cell r="K442">
            <v>2022</v>
          </cell>
          <cell r="L442">
            <v>138575</v>
          </cell>
          <cell r="O442">
            <v>7</v>
          </cell>
          <cell r="P442">
            <v>0</v>
          </cell>
          <cell r="Q442">
            <v>0</v>
          </cell>
          <cell r="S442">
            <v>90</v>
          </cell>
          <cell r="T442">
            <v>565</v>
          </cell>
          <cell r="V442">
            <v>655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655</v>
          </cell>
          <cell r="AF442">
            <v>2068555.5</v>
          </cell>
          <cell r="AG442">
            <v>0</v>
          </cell>
          <cell r="AH442">
            <v>0</v>
          </cell>
          <cell r="AI442">
            <v>0</v>
          </cell>
          <cell r="AJ442">
            <v>2068555.5</v>
          </cell>
          <cell r="AK442">
            <v>312.99999999999977</v>
          </cell>
          <cell r="AL442">
            <v>147109.99999999988</v>
          </cell>
          <cell r="AM442">
            <v>0</v>
          </cell>
          <cell r="AN442">
            <v>0</v>
          </cell>
          <cell r="AO442">
            <v>147109.99999999988</v>
          </cell>
          <cell r="AP442">
            <v>331.00000000000023</v>
          </cell>
          <cell r="AQ442">
            <v>195290.00000000015</v>
          </cell>
          <cell r="AR442">
            <v>0</v>
          </cell>
          <cell r="AS442">
            <v>0</v>
          </cell>
          <cell r="AT442">
            <v>195290.00000000015</v>
          </cell>
          <cell r="AU442">
            <v>14.195046439628486</v>
          </cell>
          <cell r="AV442">
            <v>0</v>
          </cell>
          <cell r="AW442">
            <v>107.47678018575881</v>
          </cell>
          <cell r="AX442">
            <v>23644.891640866939</v>
          </cell>
          <cell r="AY442">
            <v>0</v>
          </cell>
          <cell r="AZ442">
            <v>0</v>
          </cell>
          <cell r="BA442">
            <v>44.613003095975209</v>
          </cell>
          <cell r="BB442">
            <v>18737.461300309587</v>
          </cell>
          <cell r="BC442">
            <v>150.06191950464427</v>
          </cell>
          <cell r="BD442">
            <v>69028.482972136364</v>
          </cell>
          <cell r="BE442">
            <v>166.28482972136243</v>
          </cell>
          <cell r="BF442">
            <v>81479.566563467582</v>
          </cell>
          <cell r="BG442">
            <v>172.3684210526315</v>
          </cell>
          <cell r="BH442">
            <v>110315.78947368416</v>
          </cell>
          <cell r="BI442">
            <v>303206.19195046462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303206.19195046462</v>
          </cell>
          <cell r="BZ442">
            <v>645606.19195046462</v>
          </cell>
          <cell r="CA442">
            <v>0</v>
          </cell>
          <cell r="CB442">
            <v>645606.19195046462</v>
          </cell>
          <cell r="CC442">
            <v>215.11070110701107</v>
          </cell>
          <cell r="CD442">
            <v>243075.09225092252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243075.09225092252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15.070796460176975</v>
          </cell>
          <cell r="CX442">
            <v>8514.9999999999909</v>
          </cell>
          <cell r="CY442">
            <v>0</v>
          </cell>
          <cell r="CZ442">
            <v>0</v>
          </cell>
          <cell r="DA442">
            <v>8514.9999999999909</v>
          </cell>
          <cell r="DB442">
            <v>2965751.7842013873</v>
          </cell>
          <cell r="DC442">
            <v>0</v>
          </cell>
          <cell r="DD442">
            <v>2965751.7842013873</v>
          </cell>
          <cell r="DE442">
            <v>128617</v>
          </cell>
          <cell r="DF442">
            <v>0</v>
          </cell>
          <cell r="DG442">
            <v>128617</v>
          </cell>
          <cell r="DH442">
            <v>93.571428571428569</v>
          </cell>
          <cell r="DI442">
            <v>0</v>
          </cell>
          <cell r="DJ442">
            <v>0.81399999999999995</v>
          </cell>
          <cell r="DK442">
            <v>0</v>
          </cell>
          <cell r="DL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1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0</v>
          </cell>
          <cell r="DY442">
            <v>0</v>
          </cell>
          <cell r="DZ442">
            <v>0</v>
          </cell>
          <cell r="EA442">
            <v>13212.4</v>
          </cell>
          <cell r="EB442">
            <v>13212.4</v>
          </cell>
          <cell r="EC442">
            <v>0</v>
          </cell>
          <cell r="ED442">
            <v>0</v>
          </cell>
          <cell r="EE442">
            <v>13212.4</v>
          </cell>
          <cell r="EF442">
            <v>13212.4</v>
          </cell>
          <cell r="EG442">
            <v>0</v>
          </cell>
          <cell r="EI442">
            <v>0</v>
          </cell>
          <cell r="EJ442">
            <v>0</v>
          </cell>
          <cell r="EK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141829.4</v>
          </cell>
          <cell r="EQ442">
            <v>0</v>
          </cell>
          <cell r="ER442">
            <v>141829.4</v>
          </cell>
          <cell r="ES442">
            <v>3107581.1842013872</v>
          </cell>
          <cell r="ET442">
            <v>0</v>
          </cell>
          <cell r="EU442">
            <v>3107581.1842013872</v>
          </cell>
          <cell r="EV442">
            <v>3094368.7842013873</v>
          </cell>
          <cell r="EW442">
            <v>4724.2271514525</v>
          </cell>
          <cell r="EX442">
            <v>4265</v>
          </cell>
          <cell r="EY442">
            <v>0</v>
          </cell>
          <cell r="EZ442">
            <v>2793575</v>
          </cell>
          <cell r="FA442">
            <v>0</v>
          </cell>
          <cell r="FB442">
            <v>3107581.1842013872</v>
          </cell>
          <cell r="FC442">
            <v>2935009.3053866834</v>
          </cell>
          <cell r="FD442">
            <v>0</v>
          </cell>
          <cell r="FE442">
            <v>3107581.1842013872</v>
          </cell>
        </row>
        <row r="443">
          <cell r="A443">
            <v>3213</v>
          </cell>
          <cell r="B443">
            <v>8813213</v>
          </cell>
          <cell r="C443">
            <v>4744</v>
          </cell>
          <cell r="D443" t="str">
            <v>RB054744</v>
          </cell>
          <cell r="E443" t="str">
            <v>White Notley Church of England Voluntary Controlled Primary School</v>
          </cell>
          <cell r="F443" t="str">
            <v>P</v>
          </cell>
          <cell r="G443" t="str">
            <v>Y</v>
          </cell>
          <cell r="H443">
            <v>10025698</v>
          </cell>
          <cell r="I443" t="str">
            <v/>
          </cell>
          <cell r="K443">
            <v>3213</v>
          </cell>
          <cell r="L443">
            <v>115111</v>
          </cell>
          <cell r="O443">
            <v>7</v>
          </cell>
          <cell r="P443">
            <v>0</v>
          </cell>
          <cell r="Q443">
            <v>0</v>
          </cell>
          <cell r="S443">
            <v>10</v>
          </cell>
          <cell r="T443">
            <v>91</v>
          </cell>
          <cell r="V443">
            <v>101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101</v>
          </cell>
          <cell r="AF443">
            <v>318968.09999999998</v>
          </cell>
          <cell r="AG443">
            <v>0</v>
          </cell>
          <cell r="AH443">
            <v>0</v>
          </cell>
          <cell r="AI443">
            <v>0</v>
          </cell>
          <cell r="AJ443">
            <v>318968.09999999998</v>
          </cell>
          <cell r="AK443">
            <v>7.9999999999999991</v>
          </cell>
          <cell r="AL443">
            <v>3759.9999999999995</v>
          </cell>
          <cell r="AM443">
            <v>0</v>
          </cell>
          <cell r="AN443">
            <v>0</v>
          </cell>
          <cell r="AO443">
            <v>3759.9999999999995</v>
          </cell>
          <cell r="AP443">
            <v>7.9999999999999991</v>
          </cell>
          <cell r="AQ443">
            <v>4719.9999999999991</v>
          </cell>
          <cell r="AR443">
            <v>0</v>
          </cell>
          <cell r="AS443">
            <v>0</v>
          </cell>
          <cell r="AT443">
            <v>4719.9999999999991</v>
          </cell>
          <cell r="AU443">
            <v>95.000000000000043</v>
          </cell>
          <cell r="AV443">
            <v>0</v>
          </cell>
          <cell r="AW443">
            <v>6</v>
          </cell>
          <cell r="AX443">
            <v>1320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1320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1320</v>
          </cell>
          <cell r="BZ443">
            <v>9799.9999999999982</v>
          </cell>
          <cell r="CA443">
            <v>0</v>
          </cell>
          <cell r="CB443">
            <v>9799.9999999999982</v>
          </cell>
          <cell r="CC443">
            <v>30.299999999999997</v>
          </cell>
          <cell r="CD443">
            <v>34239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34239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1.1098901098901111</v>
          </cell>
          <cell r="CX443">
            <v>627.08791208791274</v>
          </cell>
          <cell r="CY443">
            <v>0</v>
          </cell>
          <cell r="CZ443">
            <v>0</v>
          </cell>
          <cell r="DA443">
            <v>627.08791208791274</v>
          </cell>
          <cell r="DB443">
            <v>363634.18791208789</v>
          </cell>
          <cell r="DC443">
            <v>0</v>
          </cell>
          <cell r="DD443">
            <v>363634.18791208789</v>
          </cell>
          <cell r="DE443">
            <v>128617</v>
          </cell>
          <cell r="DF443">
            <v>0</v>
          </cell>
          <cell r="DG443">
            <v>128617</v>
          </cell>
          <cell r="DH443">
            <v>14.428571428571429</v>
          </cell>
          <cell r="DI443">
            <v>0.65153538050734294</v>
          </cell>
          <cell r="DJ443">
            <v>1.992</v>
          </cell>
          <cell r="DK443">
            <v>0</v>
          </cell>
          <cell r="DL443">
            <v>0.98</v>
          </cell>
          <cell r="DO443">
            <v>35117.757009345783</v>
          </cell>
          <cell r="DP443">
            <v>0</v>
          </cell>
          <cell r="DQ443">
            <v>35117.757009345783</v>
          </cell>
          <cell r="DR443">
            <v>1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0</v>
          </cell>
          <cell r="DX443">
            <v>0</v>
          </cell>
          <cell r="DY443">
            <v>0</v>
          </cell>
          <cell r="DZ443">
            <v>0</v>
          </cell>
          <cell r="EA443">
            <v>15483.25</v>
          </cell>
          <cell r="EB443">
            <v>15726.5</v>
          </cell>
          <cell r="EC443">
            <v>0</v>
          </cell>
          <cell r="ED443">
            <v>0</v>
          </cell>
          <cell r="EE443">
            <v>15726.5</v>
          </cell>
          <cell r="EF443">
            <v>15726.5</v>
          </cell>
          <cell r="EG443">
            <v>0</v>
          </cell>
          <cell r="EI443">
            <v>0</v>
          </cell>
          <cell r="EJ443">
            <v>0</v>
          </cell>
          <cell r="EK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179461.25700934578</v>
          </cell>
          <cell r="EQ443">
            <v>0</v>
          </cell>
          <cell r="ER443">
            <v>179461.25700934578</v>
          </cell>
          <cell r="ES443">
            <v>543095.44492143369</v>
          </cell>
          <cell r="ET443">
            <v>0</v>
          </cell>
          <cell r="EU443">
            <v>543095.44492143369</v>
          </cell>
          <cell r="EV443">
            <v>527368.94492143369</v>
          </cell>
          <cell r="EW443">
            <v>5221.4747021924131</v>
          </cell>
          <cell r="EX443">
            <v>4265</v>
          </cell>
          <cell r="EY443">
            <v>0</v>
          </cell>
          <cell r="EZ443">
            <v>430765</v>
          </cell>
          <cell r="FA443">
            <v>0</v>
          </cell>
          <cell r="FB443">
            <v>543095.44492143369</v>
          </cell>
          <cell r="FC443">
            <v>512269.00683494355</v>
          </cell>
          <cell r="FD443">
            <v>0</v>
          </cell>
          <cell r="FE443">
            <v>543095.44492143369</v>
          </cell>
        </row>
        <row r="444">
          <cell r="A444">
            <v>2146</v>
          </cell>
          <cell r="B444">
            <v>8812146</v>
          </cell>
          <cell r="E444" t="str">
            <v>Whitmore Primary School and Nursery</v>
          </cell>
          <cell r="F444" t="str">
            <v>P</v>
          </cell>
          <cell r="G444" t="str">
            <v/>
          </cell>
          <cell r="H444" t="str">
            <v/>
          </cell>
          <cell r="I444" t="str">
            <v>Y</v>
          </cell>
          <cell r="K444">
            <v>2146</v>
          </cell>
          <cell r="L444">
            <v>143126</v>
          </cell>
          <cell r="M444">
            <v>15</v>
          </cell>
          <cell r="O444">
            <v>7</v>
          </cell>
          <cell r="P444">
            <v>0</v>
          </cell>
          <cell r="Q444">
            <v>0</v>
          </cell>
          <cell r="S444">
            <v>85.75</v>
          </cell>
          <cell r="T444">
            <v>526</v>
          </cell>
          <cell r="V444">
            <v>611.75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611.75</v>
          </cell>
          <cell r="AF444">
            <v>1931967.675</v>
          </cell>
          <cell r="AG444">
            <v>0</v>
          </cell>
          <cell r="AH444">
            <v>0</v>
          </cell>
          <cell r="AI444">
            <v>0</v>
          </cell>
          <cell r="AJ444">
            <v>1931967.675</v>
          </cell>
          <cell r="AK444">
            <v>236.38101160862345</v>
          </cell>
          <cell r="AL444">
            <v>111099.07545605302</v>
          </cell>
          <cell r="AM444">
            <v>0</v>
          </cell>
          <cell r="AN444">
            <v>0</v>
          </cell>
          <cell r="AO444">
            <v>111099.07545605302</v>
          </cell>
          <cell r="AP444">
            <v>258.7002487562192</v>
          </cell>
          <cell r="AQ444">
            <v>152633.14676616932</v>
          </cell>
          <cell r="AR444">
            <v>0</v>
          </cell>
          <cell r="AS444">
            <v>0</v>
          </cell>
          <cell r="AT444">
            <v>152633.14676616932</v>
          </cell>
          <cell r="AU444">
            <v>18.444723618090439</v>
          </cell>
          <cell r="AV444">
            <v>0</v>
          </cell>
          <cell r="AW444">
            <v>192.64489112227781</v>
          </cell>
          <cell r="AX444">
            <v>42381.876046901118</v>
          </cell>
          <cell r="AY444">
            <v>125.01423785594645</v>
          </cell>
          <cell r="AZ444">
            <v>33753.844221105544</v>
          </cell>
          <cell r="BA444">
            <v>44.062395309882774</v>
          </cell>
          <cell r="BB444">
            <v>18506.206030150766</v>
          </cell>
          <cell r="BC444">
            <v>32.790619765494114</v>
          </cell>
          <cell r="BD444">
            <v>15083.685092127293</v>
          </cell>
          <cell r="BE444">
            <v>106.56951423785611</v>
          </cell>
          <cell r="BF444">
            <v>52219.061976549492</v>
          </cell>
          <cell r="BG444">
            <v>92.223618090452206</v>
          </cell>
          <cell r="BH444">
            <v>59023.11557788941</v>
          </cell>
          <cell r="BI444">
            <v>220967.78894472364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220967.78894472364</v>
          </cell>
          <cell r="BZ444">
            <v>484700.01116694603</v>
          </cell>
          <cell r="CA444">
            <v>0</v>
          </cell>
          <cell r="CB444">
            <v>484700.01116694603</v>
          </cell>
          <cell r="CC444">
            <v>199.03243512974052</v>
          </cell>
          <cell r="CD444">
            <v>224906.6516966068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224906.6516966068</v>
          </cell>
          <cell r="CR444">
            <v>23.25056478405314</v>
          </cell>
          <cell r="CS444">
            <v>21506.772425249153</v>
          </cell>
          <cell r="CT444">
            <v>0</v>
          </cell>
          <cell r="CU444">
            <v>0</v>
          </cell>
          <cell r="CV444">
            <v>21506.772425249153</v>
          </cell>
          <cell r="CW444">
            <v>41.868821292775685</v>
          </cell>
          <cell r="CX444">
            <v>23655.884030418263</v>
          </cell>
          <cell r="CY444">
            <v>0</v>
          </cell>
          <cell r="CZ444">
            <v>0</v>
          </cell>
          <cell r="DA444">
            <v>23655.884030418263</v>
          </cell>
          <cell r="DB444">
            <v>2686736.9943192205</v>
          </cell>
          <cell r="DC444">
            <v>0</v>
          </cell>
          <cell r="DD444">
            <v>2686736.9943192205</v>
          </cell>
          <cell r="DE444">
            <v>128617</v>
          </cell>
          <cell r="DF444">
            <v>0</v>
          </cell>
          <cell r="DG444">
            <v>128617</v>
          </cell>
          <cell r="DH444">
            <v>87.392857142857139</v>
          </cell>
          <cell r="DI444">
            <v>0</v>
          </cell>
          <cell r="DJ444">
            <v>0.81599999999999995</v>
          </cell>
          <cell r="DK444">
            <v>0</v>
          </cell>
          <cell r="DL444">
            <v>0</v>
          </cell>
          <cell r="DO444">
            <v>0</v>
          </cell>
          <cell r="DP444">
            <v>0</v>
          </cell>
          <cell r="DQ444">
            <v>0</v>
          </cell>
          <cell r="DR444">
            <v>1.0156360164</v>
          </cell>
          <cell r="DS444">
            <v>44020.921226980863</v>
          </cell>
          <cell r="DT444">
            <v>0</v>
          </cell>
          <cell r="DU444">
            <v>44020.921226980863</v>
          </cell>
          <cell r="DV444">
            <v>0</v>
          </cell>
          <cell r="DW444">
            <v>0</v>
          </cell>
          <cell r="DX444">
            <v>0</v>
          </cell>
          <cell r="DY444">
            <v>0</v>
          </cell>
          <cell r="DZ444">
            <v>0</v>
          </cell>
          <cell r="EA444">
            <v>9317.7000000000007</v>
          </cell>
          <cell r="EB444">
            <v>9317.7000000000007</v>
          </cell>
          <cell r="EC444">
            <v>0</v>
          </cell>
          <cell r="ED444">
            <v>0</v>
          </cell>
          <cell r="EE444">
            <v>9317.7000000000007</v>
          </cell>
          <cell r="EF444">
            <v>9317.7000000000007</v>
          </cell>
          <cell r="EG444">
            <v>0</v>
          </cell>
          <cell r="EI444">
            <v>0</v>
          </cell>
          <cell r="EJ444">
            <v>0</v>
          </cell>
          <cell r="EK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181955.62122698087</v>
          </cell>
          <cell r="EQ444">
            <v>0</v>
          </cell>
          <cell r="ER444">
            <v>181955.62122698087</v>
          </cell>
          <cell r="ES444">
            <v>2868692.6155462014</v>
          </cell>
          <cell r="ET444">
            <v>0</v>
          </cell>
          <cell r="EU444">
            <v>2868692.6155462014</v>
          </cell>
          <cell r="EV444">
            <v>2859374.9155462012</v>
          </cell>
          <cell r="EW444">
            <v>4674.0905852818978</v>
          </cell>
          <cell r="EX444">
            <v>4265</v>
          </cell>
          <cell r="EY444">
            <v>0</v>
          </cell>
          <cell r="EZ444">
            <v>2609113.75</v>
          </cell>
          <cell r="FA444">
            <v>0</v>
          </cell>
          <cell r="FB444">
            <v>2868692.6155462014</v>
          </cell>
          <cell r="FC444">
            <v>2713472.5933820014</v>
          </cell>
          <cell r="FD444">
            <v>0</v>
          </cell>
          <cell r="FE444">
            <v>2868692.6155462014</v>
          </cell>
        </row>
        <row r="445">
          <cell r="A445">
            <v>3101</v>
          </cell>
          <cell r="B445">
            <v>8813101</v>
          </cell>
          <cell r="E445" t="str">
            <v>The Wickford Church of England School</v>
          </cell>
          <cell r="F445" t="str">
            <v>P</v>
          </cell>
          <cell r="G445" t="str">
            <v/>
          </cell>
          <cell r="H445" t="str">
            <v/>
          </cell>
          <cell r="I445" t="str">
            <v>Y</v>
          </cell>
          <cell r="K445">
            <v>3101</v>
          </cell>
          <cell r="L445">
            <v>137744</v>
          </cell>
          <cell r="O445">
            <v>3</v>
          </cell>
          <cell r="P445">
            <v>0</v>
          </cell>
          <cell r="Q445">
            <v>0</v>
          </cell>
          <cell r="S445">
            <v>36</v>
          </cell>
          <cell r="T445">
            <v>83</v>
          </cell>
          <cell r="V445">
            <v>119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119</v>
          </cell>
          <cell r="AF445">
            <v>375813.89999999997</v>
          </cell>
          <cell r="AG445">
            <v>0</v>
          </cell>
          <cell r="AH445">
            <v>0</v>
          </cell>
          <cell r="AI445">
            <v>0</v>
          </cell>
          <cell r="AJ445">
            <v>375813.89999999997</v>
          </cell>
          <cell r="AK445">
            <v>12.000000000000027</v>
          </cell>
          <cell r="AL445">
            <v>5640.0000000000127</v>
          </cell>
          <cell r="AM445">
            <v>0</v>
          </cell>
          <cell r="AN445">
            <v>0</v>
          </cell>
          <cell r="AO445">
            <v>5640.0000000000127</v>
          </cell>
          <cell r="AP445">
            <v>12.000000000000027</v>
          </cell>
          <cell r="AQ445">
            <v>7080.0000000000155</v>
          </cell>
          <cell r="AR445">
            <v>0</v>
          </cell>
          <cell r="AS445">
            <v>0</v>
          </cell>
          <cell r="AT445">
            <v>7080.0000000000155</v>
          </cell>
          <cell r="AU445">
            <v>98.000000000000014</v>
          </cell>
          <cell r="AV445">
            <v>0</v>
          </cell>
          <cell r="AW445">
            <v>14.999999999999973</v>
          </cell>
          <cell r="AX445">
            <v>3299.9999999999941</v>
          </cell>
          <cell r="AY445">
            <v>1.9999999999999962</v>
          </cell>
          <cell r="AZ445">
            <v>539.99999999999898</v>
          </cell>
          <cell r="BA445">
            <v>0.99999999999999933</v>
          </cell>
          <cell r="BB445">
            <v>419.99999999999972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2.9999999999999947</v>
          </cell>
          <cell r="BH445">
            <v>1919.9999999999966</v>
          </cell>
          <cell r="BI445">
            <v>6179.9999999999891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6179.9999999999891</v>
          </cell>
          <cell r="BZ445">
            <v>18900.000000000018</v>
          </cell>
          <cell r="CA445">
            <v>0</v>
          </cell>
          <cell r="CB445">
            <v>18900.000000000018</v>
          </cell>
          <cell r="CC445">
            <v>29.109174593433568</v>
          </cell>
          <cell r="CD445">
            <v>32893.367290579932</v>
          </cell>
          <cell r="CE445">
            <v>0</v>
          </cell>
          <cell r="CF445">
            <v>0</v>
          </cell>
          <cell r="CG445">
            <v>0</v>
          </cell>
          <cell r="CH445">
            <v>0</v>
          </cell>
          <cell r="CI445">
            <v>0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32893.367290579932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7.1686746987951819</v>
          </cell>
          <cell r="CX445">
            <v>4050.3012048192777</v>
          </cell>
          <cell r="CY445">
            <v>0</v>
          </cell>
          <cell r="CZ445">
            <v>0</v>
          </cell>
          <cell r="DA445">
            <v>4050.3012048192777</v>
          </cell>
          <cell r="DB445">
            <v>431657.5684953992</v>
          </cell>
          <cell r="DC445">
            <v>0</v>
          </cell>
          <cell r="DD445">
            <v>431657.5684953992</v>
          </cell>
          <cell r="DE445">
            <v>128617</v>
          </cell>
          <cell r="DF445">
            <v>0</v>
          </cell>
          <cell r="DG445">
            <v>128617</v>
          </cell>
          <cell r="DH445">
            <v>39.666666666666664</v>
          </cell>
          <cell r="DI445">
            <v>0</v>
          </cell>
          <cell r="DJ445">
            <v>0.88600000000000001</v>
          </cell>
          <cell r="DK445">
            <v>0</v>
          </cell>
          <cell r="DL445">
            <v>0</v>
          </cell>
          <cell r="DO445">
            <v>0</v>
          </cell>
          <cell r="DP445">
            <v>0</v>
          </cell>
          <cell r="DQ445">
            <v>0</v>
          </cell>
          <cell r="DR445">
            <v>1.0156360164</v>
          </cell>
          <cell r="DS445">
            <v>8760.4623414969901</v>
          </cell>
          <cell r="DT445">
            <v>0</v>
          </cell>
          <cell r="DU445">
            <v>8760.4623414969901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DZ445">
            <v>0</v>
          </cell>
          <cell r="EA445">
            <v>3432</v>
          </cell>
          <cell r="EB445">
            <v>3432</v>
          </cell>
          <cell r="EC445">
            <v>0</v>
          </cell>
          <cell r="ED445">
            <v>0</v>
          </cell>
          <cell r="EE445">
            <v>3432</v>
          </cell>
          <cell r="EF445">
            <v>3432</v>
          </cell>
          <cell r="EG445">
            <v>0</v>
          </cell>
          <cell r="EI445">
            <v>0</v>
          </cell>
          <cell r="EJ445">
            <v>0</v>
          </cell>
          <cell r="EK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140809.46234149698</v>
          </cell>
          <cell r="EQ445">
            <v>0</v>
          </cell>
          <cell r="ER445">
            <v>140809.46234149698</v>
          </cell>
          <cell r="ES445">
            <v>572467.03083689616</v>
          </cell>
          <cell r="ET445">
            <v>0</v>
          </cell>
          <cell r="EU445">
            <v>572467.03083689616</v>
          </cell>
          <cell r="EV445">
            <v>569035.03083689616</v>
          </cell>
          <cell r="EW445">
            <v>4781.8069818226568</v>
          </cell>
          <cell r="EX445">
            <v>4265</v>
          </cell>
          <cell r="EY445">
            <v>0</v>
          </cell>
          <cell r="EZ445">
            <v>507535</v>
          </cell>
          <cell r="FA445">
            <v>0</v>
          </cell>
          <cell r="FB445">
            <v>572467.03083689616</v>
          </cell>
          <cell r="FC445">
            <v>605118.85886925971</v>
          </cell>
          <cell r="FD445">
            <v>32651.828032363555</v>
          </cell>
          <cell r="FE445">
            <v>605118.85886925971</v>
          </cell>
        </row>
        <row r="446">
          <cell r="A446">
            <v>2271</v>
          </cell>
          <cell r="B446">
            <v>8812271</v>
          </cell>
          <cell r="C446">
            <v>4754</v>
          </cell>
          <cell r="D446" t="str">
            <v>RB054754</v>
          </cell>
          <cell r="E446" t="str">
            <v>Wickford Primary School</v>
          </cell>
          <cell r="F446" t="str">
            <v>P</v>
          </cell>
          <cell r="G446" t="str">
            <v>Y</v>
          </cell>
          <cell r="H446">
            <v>10025520</v>
          </cell>
          <cell r="I446" t="str">
            <v/>
          </cell>
          <cell r="K446">
            <v>2271</v>
          </cell>
          <cell r="L446">
            <v>114813</v>
          </cell>
          <cell r="O446">
            <v>7</v>
          </cell>
          <cell r="P446">
            <v>0</v>
          </cell>
          <cell r="Q446">
            <v>0</v>
          </cell>
          <cell r="S446">
            <v>60</v>
          </cell>
          <cell r="T446">
            <v>462</v>
          </cell>
          <cell r="V446">
            <v>522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522</v>
          </cell>
          <cell r="AF446">
            <v>1648528.2</v>
          </cell>
          <cell r="AG446">
            <v>0</v>
          </cell>
          <cell r="AH446">
            <v>0</v>
          </cell>
          <cell r="AI446">
            <v>0</v>
          </cell>
          <cell r="AJ446">
            <v>1648528.2</v>
          </cell>
          <cell r="AK446">
            <v>87.000000000000171</v>
          </cell>
          <cell r="AL446">
            <v>40890.00000000008</v>
          </cell>
          <cell r="AM446">
            <v>0</v>
          </cell>
          <cell r="AN446">
            <v>0</v>
          </cell>
          <cell r="AO446">
            <v>40890.00000000008</v>
          </cell>
          <cell r="AP446">
            <v>104.00000000000011</v>
          </cell>
          <cell r="AQ446">
            <v>61360.000000000065</v>
          </cell>
          <cell r="AR446">
            <v>0</v>
          </cell>
          <cell r="AS446">
            <v>0</v>
          </cell>
          <cell r="AT446">
            <v>61360.000000000065</v>
          </cell>
          <cell r="AU446">
            <v>407.56153846153859</v>
          </cell>
          <cell r="AV446">
            <v>0</v>
          </cell>
          <cell r="AW446">
            <v>77.2961538461538</v>
          </cell>
          <cell r="AX446">
            <v>17005.153846153837</v>
          </cell>
          <cell r="AY446">
            <v>25.096153846153857</v>
          </cell>
          <cell r="AZ446">
            <v>6775.9615384615417</v>
          </cell>
          <cell r="BA446">
            <v>2.0076923076923094</v>
          </cell>
          <cell r="BB446">
            <v>843.23076923076997</v>
          </cell>
          <cell r="BC446">
            <v>3.0115384615384619</v>
          </cell>
          <cell r="BD446">
            <v>1385.3076923076926</v>
          </cell>
          <cell r="BE446">
            <v>2.0076923076923094</v>
          </cell>
          <cell r="BF446">
            <v>983.76923076923163</v>
          </cell>
          <cell r="BG446">
            <v>5.0192307692307709</v>
          </cell>
          <cell r="BH446">
            <v>3212.3076923076933</v>
          </cell>
          <cell r="BI446">
            <v>30205.730769230766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30205.730769230766</v>
          </cell>
          <cell r="BZ446">
            <v>132455.73076923093</v>
          </cell>
          <cell r="CA446">
            <v>0</v>
          </cell>
          <cell r="CB446">
            <v>132455.73076923093</v>
          </cell>
          <cell r="CC446">
            <v>124.7061310782241</v>
          </cell>
          <cell r="CD446">
            <v>140917.92811839323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140917.92811839323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7.9090909090909349</v>
          </cell>
          <cell r="CX446">
            <v>4468.6363636363785</v>
          </cell>
          <cell r="CY446">
            <v>0</v>
          </cell>
          <cell r="CZ446">
            <v>0</v>
          </cell>
          <cell r="DA446">
            <v>4468.6363636363785</v>
          </cell>
          <cell r="DB446">
            <v>1926370.4952512605</v>
          </cell>
          <cell r="DC446">
            <v>0</v>
          </cell>
          <cell r="DD446">
            <v>1926370.4952512605</v>
          </cell>
          <cell r="DE446">
            <v>128617</v>
          </cell>
          <cell r="DF446">
            <v>0</v>
          </cell>
          <cell r="DG446">
            <v>128617</v>
          </cell>
          <cell r="DH446">
            <v>74.571428571428569</v>
          </cell>
          <cell r="DI446">
            <v>0</v>
          </cell>
          <cell r="DJ446">
            <v>0.66700000000000004</v>
          </cell>
          <cell r="DK446">
            <v>0</v>
          </cell>
          <cell r="DL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1.0156360164</v>
          </cell>
          <cell r="DS446">
            <v>32131.818177543646</v>
          </cell>
          <cell r="DT446">
            <v>0</v>
          </cell>
          <cell r="DU446">
            <v>32131.818177543646</v>
          </cell>
          <cell r="DV446">
            <v>1</v>
          </cell>
          <cell r="DW446">
            <v>0</v>
          </cell>
          <cell r="DX446">
            <v>67860</v>
          </cell>
          <cell r="DY446">
            <v>0</v>
          </cell>
          <cell r="DZ446">
            <v>67860</v>
          </cell>
          <cell r="EA446">
            <v>42138.5</v>
          </cell>
          <cell r="EB446">
            <v>47606.27</v>
          </cell>
          <cell r="EC446">
            <v>0</v>
          </cell>
          <cell r="ED446">
            <v>0</v>
          </cell>
          <cell r="EE446">
            <v>47606.27</v>
          </cell>
          <cell r="EF446">
            <v>47606.27</v>
          </cell>
          <cell r="EG446">
            <v>0</v>
          </cell>
          <cell r="EI446">
            <v>0</v>
          </cell>
          <cell r="EJ446">
            <v>0</v>
          </cell>
          <cell r="EK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276215.08817754366</v>
          </cell>
          <cell r="EQ446">
            <v>0</v>
          </cell>
          <cell r="ER446">
            <v>276215.08817754366</v>
          </cell>
          <cell r="ES446">
            <v>2202585.5834288043</v>
          </cell>
          <cell r="ET446">
            <v>0</v>
          </cell>
          <cell r="EU446">
            <v>2202585.5834288043</v>
          </cell>
          <cell r="EV446">
            <v>2087119.313428804</v>
          </cell>
          <cell r="EW446">
            <v>3998.3128609747205</v>
          </cell>
          <cell r="EX446">
            <v>4265</v>
          </cell>
          <cell r="EY446">
            <v>266.68713902527952</v>
          </cell>
          <cell r="EZ446">
            <v>2226330</v>
          </cell>
          <cell r="FA446">
            <v>139210.68657119595</v>
          </cell>
          <cell r="FB446">
            <v>2341796.2700000005</v>
          </cell>
          <cell r="FC446">
            <v>2314250.8973085452</v>
          </cell>
          <cell r="FD446">
            <v>0</v>
          </cell>
          <cell r="FE446">
            <v>2341796.2700000005</v>
          </cell>
        </row>
        <row r="447">
          <cell r="A447">
            <v>3133</v>
          </cell>
          <cell r="B447">
            <v>8813133</v>
          </cell>
          <cell r="E447" t="str">
            <v>William Martin Church of England Infant and Nursery School</v>
          </cell>
          <cell r="F447" t="str">
            <v>P</v>
          </cell>
          <cell r="G447" t="str">
            <v/>
          </cell>
          <cell r="H447" t="str">
            <v/>
          </cell>
          <cell r="I447" t="str">
            <v>Y</v>
          </cell>
          <cell r="K447">
            <v>3133</v>
          </cell>
          <cell r="L447">
            <v>145602</v>
          </cell>
          <cell r="O447">
            <v>3</v>
          </cell>
          <cell r="P447">
            <v>0</v>
          </cell>
          <cell r="Q447">
            <v>0</v>
          </cell>
          <cell r="S447">
            <v>46</v>
          </cell>
          <cell r="T447">
            <v>107</v>
          </cell>
          <cell r="V447">
            <v>153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153</v>
          </cell>
          <cell r="AF447">
            <v>483189.3</v>
          </cell>
          <cell r="AG447">
            <v>0</v>
          </cell>
          <cell r="AH447">
            <v>0</v>
          </cell>
          <cell r="AI447">
            <v>0</v>
          </cell>
          <cell r="AJ447">
            <v>483189.3</v>
          </cell>
          <cell r="AK447">
            <v>36.000000000000028</v>
          </cell>
          <cell r="AL447">
            <v>16920.000000000015</v>
          </cell>
          <cell r="AM447">
            <v>0</v>
          </cell>
          <cell r="AN447">
            <v>0</v>
          </cell>
          <cell r="AO447">
            <v>16920.000000000015</v>
          </cell>
          <cell r="AP447">
            <v>36.000000000000028</v>
          </cell>
          <cell r="AQ447">
            <v>21240.000000000018</v>
          </cell>
          <cell r="AR447">
            <v>0</v>
          </cell>
          <cell r="AS447">
            <v>0</v>
          </cell>
          <cell r="AT447">
            <v>21240.000000000018</v>
          </cell>
          <cell r="AU447">
            <v>12.078947368421048</v>
          </cell>
          <cell r="AV447">
            <v>0</v>
          </cell>
          <cell r="AW447">
            <v>67.440789473684291</v>
          </cell>
          <cell r="AX447">
            <v>14836.973684210543</v>
          </cell>
          <cell r="AY447">
            <v>44.289473684210478</v>
          </cell>
          <cell r="AZ447">
            <v>11958.157894736829</v>
          </cell>
          <cell r="BA447">
            <v>29.190789473684283</v>
          </cell>
          <cell r="BB447">
            <v>12260.131578947399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39055.263157894777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39055.263157894777</v>
          </cell>
          <cell r="BZ447">
            <v>77215.263157894806</v>
          </cell>
          <cell r="CA447">
            <v>0</v>
          </cell>
          <cell r="CB447">
            <v>77215.263157894806</v>
          </cell>
          <cell r="CC447">
            <v>37.426081620128869</v>
          </cell>
          <cell r="CD447">
            <v>42291.472230745625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42291.472230745625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25.738317757009412</v>
          </cell>
          <cell r="CX447">
            <v>14542.149532710318</v>
          </cell>
          <cell r="CY447">
            <v>0</v>
          </cell>
          <cell r="CZ447">
            <v>0</v>
          </cell>
          <cell r="DA447">
            <v>14542.149532710318</v>
          </cell>
          <cell r="DB447">
            <v>617238.18492135068</v>
          </cell>
          <cell r="DC447">
            <v>0</v>
          </cell>
          <cell r="DD447">
            <v>617238.18492135068</v>
          </cell>
          <cell r="DE447">
            <v>128617</v>
          </cell>
          <cell r="DF447">
            <v>0</v>
          </cell>
          <cell r="DG447">
            <v>128617</v>
          </cell>
          <cell r="DH447">
            <v>51</v>
          </cell>
          <cell r="DI447">
            <v>0</v>
          </cell>
          <cell r="DJ447">
            <v>0.72599999999999998</v>
          </cell>
          <cell r="DK447">
            <v>0</v>
          </cell>
          <cell r="DL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1.0156360164</v>
          </cell>
          <cell r="DS447">
            <v>11662.203903455278</v>
          </cell>
          <cell r="DT447">
            <v>0</v>
          </cell>
          <cell r="DU447">
            <v>11662.203903455278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DZ447">
            <v>0</v>
          </cell>
          <cell r="EA447">
            <v>2294.3599999999997</v>
          </cell>
          <cell r="EB447">
            <v>2294.36</v>
          </cell>
          <cell r="EC447">
            <v>0</v>
          </cell>
          <cell r="ED447">
            <v>0</v>
          </cell>
          <cell r="EE447">
            <v>2294.36</v>
          </cell>
          <cell r="EF447">
            <v>2294.36</v>
          </cell>
          <cell r="EG447">
            <v>0</v>
          </cell>
          <cell r="EI447">
            <v>0</v>
          </cell>
          <cell r="EJ447">
            <v>0</v>
          </cell>
          <cell r="EK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142573.56390345527</v>
          </cell>
          <cell r="EQ447">
            <v>0</v>
          </cell>
          <cell r="ER447">
            <v>142573.56390345527</v>
          </cell>
          <cell r="ES447">
            <v>759811.74882480595</v>
          </cell>
          <cell r="ET447">
            <v>0</v>
          </cell>
          <cell r="EU447">
            <v>759811.74882480595</v>
          </cell>
          <cell r="EV447">
            <v>757517.38882480597</v>
          </cell>
          <cell r="EW447">
            <v>4951.0940446065752</v>
          </cell>
          <cell r="EX447">
            <v>4265</v>
          </cell>
          <cell r="EY447">
            <v>0</v>
          </cell>
          <cell r="EZ447">
            <v>652545</v>
          </cell>
          <cell r="FA447">
            <v>0</v>
          </cell>
          <cell r="FB447">
            <v>759811.74882480595</v>
          </cell>
          <cell r="FC447">
            <v>749138.21995246073</v>
          </cell>
          <cell r="FD447">
            <v>0</v>
          </cell>
          <cell r="FE447">
            <v>759811.74882480595</v>
          </cell>
        </row>
        <row r="448">
          <cell r="A448">
            <v>2173</v>
          </cell>
          <cell r="B448">
            <v>8812173</v>
          </cell>
          <cell r="E448" t="str">
            <v>William Martin Church of England Junior School</v>
          </cell>
          <cell r="F448" t="str">
            <v>P</v>
          </cell>
          <cell r="G448" t="str">
            <v/>
          </cell>
          <cell r="H448" t="str">
            <v/>
          </cell>
          <cell r="I448" t="str">
            <v>Y</v>
          </cell>
          <cell r="K448">
            <v>2173</v>
          </cell>
          <cell r="L448">
            <v>145726</v>
          </cell>
          <cell r="O448">
            <v>4</v>
          </cell>
          <cell r="P448">
            <v>0</v>
          </cell>
          <cell r="Q448">
            <v>0</v>
          </cell>
          <cell r="S448">
            <v>0</v>
          </cell>
          <cell r="T448">
            <v>237</v>
          </cell>
          <cell r="V448">
            <v>237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237</v>
          </cell>
          <cell r="AF448">
            <v>748469.7</v>
          </cell>
          <cell r="AG448">
            <v>0</v>
          </cell>
          <cell r="AH448">
            <v>0</v>
          </cell>
          <cell r="AI448">
            <v>0</v>
          </cell>
          <cell r="AJ448">
            <v>748469.7</v>
          </cell>
          <cell r="AK448">
            <v>66.000000000000043</v>
          </cell>
          <cell r="AL448">
            <v>31020.000000000022</v>
          </cell>
          <cell r="AM448">
            <v>0</v>
          </cell>
          <cell r="AN448">
            <v>0</v>
          </cell>
          <cell r="AO448">
            <v>31020.000000000022</v>
          </cell>
          <cell r="AP448">
            <v>75.999999999999986</v>
          </cell>
          <cell r="AQ448">
            <v>44839.999999999993</v>
          </cell>
          <cell r="AR448">
            <v>0</v>
          </cell>
          <cell r="AS448">
            <v>0</v>
          </cell>
          <cell r="AT448">
            <v>44839.999999999993</v>
          </cell>
          <cell r="AU448">
            <v>20.256410256410263</v>
          </cell>
          <cell r="AV448">
            <v>0</v>
          </cell>
          <cell r="AW448">
            <v>105.33333333333323</v>
          </cell>
          <cell r="AX448">
            <v>23173.33333333331</v>
          </cell>
          <cell r="AY448">
            <v>65.833333333333385</v>
          </cell>
          <cell r="AZ448">
            <v>17775.000000000015</v>
          </cell>
          <cell r="BA448">
            <v>44.564102564102555</v>
          </cell>
          <cell r="BB448">
            <v>18716.923076923074</v>
          </cell>
          <cell r="BC448">
            <v>1.0128205128205119</v>
          </cell>
          <cell r="BD448">
            <v>465.89743589743546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60131.153846153844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60131.153846153844</v>
          </cell>
          <cell r="BZ448">
            <v>135991.15384615387</v>
          </cell>
          <cell r="CA448">
            <v>0</v>
          </cell>
          <cell r="CB448">
            <v>135991.15384615387</v>
          </cell>
          <cell r="CC448">
            <v>68.945454545454538</v>
          </cell>
          <cell r="CD448">
            <v>77908.363636363632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77908.363636363632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13.05508474576272</v>
          </cell>
          <cell r="CX448">
            <v>7376.1228813559364</v>
          </cell>
          <cell r="CY448">
            <v>0</v>
          </cell>
          <cell r="CZ448">
            <v>0</v>
          </cell>
          <cell r="DA448">
            <v>7376.1228813559364</v>
          </cell>
          <cell r="DB448">
            <v>969745.3403638734</v>
          </cell>
          <cell r="DC448">
            <v>0</v>
          </cell>
          <cell r="DD448">
            <v>969745.3403638734</v>
          </cell>
          <cell r="DE448">
            <v>128617</v>
          </cell>
          <cell r="DF448">
            <v>0</v>
          </cell>
          <cell r="DG448">
            <v>128617</v>
          </cell>
          <cell r="DH448">
            <v>59.25</v>
          </cell>
          <cell r="DI448">
            <v>0</v>
          </cell>
          <cell r="DJ448">
            <v>0.73099999999999998</v>
          </cell>
          <cell r="DK448">
            <v>0</v>
          </cell>
          <cell r="DL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1.0156360164</v>
          </cell>
          <cell r="DS448">
            <v>17174.011567071917</v>
          </cell>
          <cell r="DT448">
            <v>0</v>
          </cell>
          <cell r="DU448">
            <v>17174.011567071917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DZ448">
            <v>0</v>
          </cell>
          <cell r="EA448">
            <v>31673.561600000001</v>
          </cell>
          <cell r="EB448">
            <v>31673.561600000001</v>
          </cell>
          <cell r="EC448">
            <v>0</v>
          </cell>
          <cell r="ED448">
            <v>0</v>
          </cell>
          <cell r="EE448">
            <v>31673.561600000001</v>
          </cell>
          <cell r="EF448">
            <v>31673.561600000001</v>
          </cell>
          <cell r="EG448">
            <v>0</v>
          </cell>
          <cell r="EI448">
            <v>0</v>
          </cell>
          <cell r="EJ448">
            <v>0</v>
          </cell>
          <cell r="EK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177464.57316707191</v>
          </cell>
          <cell r="EQ448">
            <v>0</v>
          </cell>
          <cell r="ER448">
            <v>177464.57316707191</v>
          </cell>
          <cell r="ES448">
            <v>1147209.9135309453</v>
          </cell>
          <cell r="ET448">
            <v>0</v>
          </cell>
          <cell r="EU448">
            <v>1147209.9135309453</v>
          </cell>
          <cell r="EV448">
            <v>1115536.3519309454</v>
          </cell>
          <cell r="EW448">
            <v>4706.9044385271955</v>
          </cell>
          <cell r="EX448">
            <v>4265</v>
          </cell>
          <cell r="EY448">
            <v>0</v>
          </cell>
          <cell r="EZ448">
            <v>1010805</v>
          </cell>
          <cell r="FA448">
            <v>0</v>
          </cell>
          <cell r="FB448">
            <v>1147209.9135309453</v>
          </cell>
          <cell r="FC448">
            <v>1088623.4009951917</v>
          </cell>
          <cell r="FD448">
            <v>0</v>
          </cell>
          <cell r="FE448">
            <v>1147209.9135309453</v>
          </cell>
        </row>
        <row r="449">
          <cell r="A449">
            <v>2998</v>
          </cell>
          <cell r="B449">
            <v>8812998</v>
          </cell>
          <cell r="C449">
            <v>1582</v>
          </cell>
          <cell r="D449" t="str">
            <v>RB051582</v>
          </cell>
          <cell r="E449" t="str">
            <v>William Read Primary School and Nursery</v>
          </cell>
          <cell r="F449" t="str">
            <v>P</v>
          </cell>
          <cell r="G449" t="str">
            <v>Y</v>
          </cell>
          <cell r="H449">
            <v>10024943</v>
          </cell>
          <cell r="I449" t="str">
            <v/>
          </cell>
          <cell r="K449">
            <v>2998</v>
          </cell>
          <cell r="L449">
            <v>115062</v>
          </cell>
          <cell r="O449">
            <v>7</v>
          </cell>
          <cell r="P449">
            <v>0</v>
          </cell>
          <cell r="Q449">
            <v>0</v>
          </cell>
          <cell r="S449">
            <v>43</v>
          </cell>
          <cell r="T449">
            <v>255</v>
          </cell>
          <cell r="V449">
            <v>298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298</v>
          </cell>
          <cell r="AF449">
            <v>941113.79999999993</v>
          </cell>
          <cell r="AG449">
            <v>0</v>
          </cell>
          <cell r="AH449">
            <v>0</v>
          </cell>
          <cell r="AI449">
            <v>0</v>
          </cell>
          <cell r="AJ449">
            <v>941113.79999999993</v>
          </cell>
          <cell r="AK449">
            <v>109.00000000000003</v>
          </cell>
          <cell r="AL449">
            <v>51230.000000000015</v>
          </cell>
          <cell r="AM449">
            <v>0</v>
          </cell>
          <cell r="AN449">
            <v>0</v>
          </cell>
          <cell r="AO449">
            <v>51230.000000000015</v>
          </cell>
          <cell r="AP449">
            <v>121.00000000000004</v>
          </cell>
          <cell r="AQ449">
            <v>71390.000000000029</v>
          </cell>
          <cell r="AR449">
            <v>0</v>
          </cell>
          <cell r="AS449">
            <v>0</v>
          </cell>
          <cell r="AT449">
            <v>71390.000000000029</v>
          </cell>
          <cell r="AU449">
            <v>119.0000000000001</v>
          </cell>
          <cell r="AV449">
            <v>0</v>
          </cell>
          <cell r="AW449">
            <v>46.999999999999964</v>
          </cell>
          <cell r="AX449">
            <v>10339.999999999993</v>
          </cell>
          <cell r="AY449">
            <v>34.000000000000114</v>
          </cell>
          <cell r="AZ449">
            <v>9180.0000000000309</v>
          </cell>
          <cell r="BA449">
            <v>23.999999999999986</v>
          </cell>
          <cell r="BB449">
            <v>10079.999999999995</v>
          </cell>
          <cell r="BC449">
            <v>0</v>
          </cell>
          <cell r="BD449">
            <v>0</v>
          </cell>
          <cell r="BE449">
            <v>36.000000000000071</v>
          </cell>
          <cell r="BF449">
            <v>17640.000000000036</v>
          </cell>
          <cell r="BG449">
            <v>38.000000000000021</v>
          </cell>
          <cell r="BH449">
            <v>24320.000000000015</v>
          </cell>
          <cell r="BI449">
            <v>71560.000000000058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71560.000000000058</v>
          </cell>
          <cell r="BZ449">
            <v>194180.00000000012</v>
          </cell>
          <cell r="CA449">
            <v>0</v>
          </cell>
          <cell r="CB449">
            <v>194180.00000000012</v>
          </cell>
          <cell r="CC449">
            <v>77.011235955056179</v>
          </cell>
          <cell r="CD449">
            <v>87022.696629213489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87022.696629213489</v>
          </cell>
          <cell r="CR449">
            <v>17.237845117845165</v>
          </cell>
          <cell r="CS449">
            <v>15945.006734006778</v>
          </cell>
          <cell r="CT449">
            <v>0</v>
          </cell>
          <cell r="CU449">
            <v>0</v>
          </cell>
          <cell r="CV449">
            <v>15945.006734006778</v>
          </cell>
          <cell r="CW449">
            <v>9.385826771653548</v>
          </cell>
          <cell r="CX449">
            <v>5302.9921259842549</v>
          </cell>
          <cell r="CY449">
            <v>0</v>
          </cell>
          <cell r="CZ449">
            <v>0</v>
          </cell>
          <cell r="DA449">
            <v>5302.9921259842549</v>
          </cell>
          <cell r="DB449">
            <v>1243564.4954892045</v>
          </cell>
          <cell r="DC449">
            <v>0</v>
          </cell>
          <cell r="DD449">
            <v>1243564.4954892045</v>
          </cell>
          <cell r="DE449">
            <v>128617</v>
          </cell>
          <cell r="DF449">
            <v>0</v>
          </cell>
          <cell r="DG449">
            <v>128617</v>
          </cell>
          <cell r="DH449">
            <v>42.571428571428569</v>
          </cell>
          <cell r="DI449">
            <v>0</v>
          </cell>
          <cell r="DJ449">
            <v>0.49099999999999999</v>
          </cell>
          <cell r="DK449">
            <v>0</v>
          </cell>
          <cell r="DL449">
            <v>0</v>
          </cell>
          <cell r="DO449">
            <v>0</v>
          </cell>
          <cell r="DP449">
            <v>0</v>
          </cell>
          <cell r="DQ449">
            <v>0</v>
          </cell>
          <cell r="DR449">
            <v>1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30976</v>
          </cell>
          <cell r="EB449">
            <v>31666.59</v>
          </cell>
          <cell r="EC449">
            <v>0</v>
          </cell>
          <cell r="ED449">
            <v>0</v>
          </cell>
          <cell r="EE449">
            <v>31666.59</v>
          </cell>
          <cell r="EF449">
            <v>31666.59</v>
          </cell>
          <cell r="EG449">
            <v>0</v>
          </cell>
          <cell r="EI449">
            <v>0</v>
          </cell>
          <cell r="EJ449">
            <v>0</v>
          </cell>
          <cell r="EK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160283.59</v>
          </cell>
          <cell r="EQ449">
            <v>0</v>
          </cell>
          <cell r="ER449">
            <v>160283.59</v>
          </cell>
          <cell r="ES449">
            <v>1403848.0854892046</v>
          </cell>
          <cell r="ET449">
            <v>0</v>
          </cell>
          <cell r="EU449">
            <v>1403848.0854892046</v>
          </cell>
          <cell r="EV449">
            <v>1372181.4954892045</v>
          </cell>
          <cell r="EW449">
            <v>4604.6358909033706</v>
          </cell>
          <cell r="EX449">
            <v>4265</v>
          </cell>
          <cell r="EY449">
            <v>0</v>
          </cell>
          <cell r="EZ449">
            <v>1270970</v>
          </cell>
          <cell r="FA449">
            <v>0</v>
          </cell>
          <cell r="FB449">
            <v>1403848.0854892046</v>
          </cell>
          <cell r="FC449">
            <v>1348867.6862892795</v>
          </cell>
          <cell r="FD449">
            <v>0</v>
          </cell>
          <cell r="FE449">
            <v>1403848.0854892046</v>
          </cell>
        </row>
        <row r="450">
          <cell r="A450">
            <v>2111</v>
          </cell>
          <cell r="B450">
            <v>8812111</v>
          </cell>
          <cell r="E450" t="str">
            <v>Willow Brook Primary School and Nursery</v>
          </cell>
          <cell r="F450" t="str">
            <v>P</v>
          </cell>
          <cell r="G450" t="str">
            <v/>
          </cell>
          <cell r="H450" t="str">
            <v/>
          </cell>
          <cell r="I450" t="str">
            <v>Y</v>
          </cell>
          <cell r="K450">
            <v>2111</v>
          </cell>
          <cell r="L450">
            <v>141195</v>
          </cell>
          <cell r="O450">
            <v>7</v>
          </cell>
          <cell r="P450">
            <v>0</v>
          </cell>
          <cell r="Q450">
            <v>0</v>
          </cell>
          <cell r="S450">
            <v>20</v>
          </cell>
          <cell r="T450">
            <v>142</v>
          </cell>
          <cell r="V450">
            <v>162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162</v>
          </cell>
          <cell r="AF450">
            <v>511612.2</v>
          </cell>
          <cell r="AG450">
            <v>0</v>
          </cell>
          <cell r="AH450">
            <v>0</v>
          </cell>
          <cell r="AI450">
            <v>0</v>
          </cell>
          <cell r="AJ450">
            <v>511612.2</v>
          </cell>
          <cell r="AK450">
            <v>63.000000000000021</v>
          </cell>
          <cell r="AL450">
            <v>29610.000000000011</v>
          </cell>
          <cell r="AM450">
            <v>0</v>
          </cell>
          <cell r="AN450">
            <v>0</v>
          </cell>
          <cell r="AO450">
            <v>29610.000000000011</v>
          </cell>
          <cell r="AP450">
            <v>72.999999999999957</v>
          </cell>
          <cell r="AQ450">
            <v>43069.999999999978</v>
          </cell>
          <cell r="AR450">
            <v>0</v>
          </cell>
          <cell r="AS450">
            <v>0</v>
          </cell>
          <cell r="AT450">
            <v>43069.999999999978</v>
          </cell>
          <cell r="AU450">
            <v>33.204968944099399</v>
          </cell>
          <cell r="AV450">
            <v>0</v>
          </cell>
          <cell r="AW450">
            <v>31.192546583850987</v>
          </cell>
          <cell r="AX450">
            <v>6862.3602484472176</v>
          </cell>
          <cell r="AY450">
            <v>8.0496894409937862</v>
          </cell>
          <cell r="AZ450">
            <v>2173.4161490683223</v>
          </cell>
          <cell r="BA450">
            <v>79.49068322981374</v>
          </cell>
          <cell r="BB450">
            <v>33386.086956521773</v>
          </cell>
          <cell r="BC450">
            <v>5.0310559006211166</v>
          </cell>
          <cell r="BD450">
            <v>2314.2857142857138</v>
          </cell>
          <cell r="BE450">
            <v>2.0124223602484466</v>
          </cell>
          <cell r="BF450">
            <v>986.08695652173878</v>
          </cell>
          <cell r="BG450">
            <v>3.0186335403726696</v>
          </cell>
          <cell r="BH450">
            <v>1931.9254658385084</v>
          </cell>
          <cell r="BI450">
            <v>47654.161490683269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47654.161490683269</v>
          </cell>
          <cell r="BZ450">
            <v>120334.16149068325</v>
          </cell>
          <cell r="CA450">
            <v>0</v>
          </cell>
          <cell r="CB450">
            <v>120334.16149068325</v>
          </cell>
          <cell r="CC450">
            <v>54.385714285714279</v>
          </cell>
          <cell r="CD450">
            <v>61455.857142857138</v>
          </cell>
          <cell r="CE450">
            <v>0</v>
          </cell>
          <cell r="CF450">
            <v>0</v>
          </cell>
          <cell r="CG450">
            <v>0</v>
          </cell>
          <cell r="CH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61455.857142857138</v>
          </cell>
          <cell r="CR450">
            <v>13.279999999999951</v>
          </cell>
          <cell r="CS450">
            <v>12283.999999999955</v>
          </cell>
          <cell r="CT450">
            <v>0</v>
          </cell>
          <cell r="CU450">
            <v>0</v>
          </cell>
          <cell r="CV450">
            <v>12283.999999999955</v>
          </cell>
          <cell r="CW450">
            <v>16.085106382978729</v>
          </cell>
          <cell r="CX450">
            <v>9088.0851063829814</v>
          </cell>
          <cell r="CY450">
            <v>0</v>
          </cell>
          <cell r="CZ450">
            <v>0</v>
          </cell>
          <cell r="DA450">
            <v>9088.0851063829814</v>
          </cell>
          <cell r="DB450">
            <v>714774.30373992352</v>
          </cell>
          <cell r="DC450">
            <v>0</v>
          </cell>
          <cell r="DD450">
            <v>714774.30373992352</v>
          </cell>
          <cell r="DE450">
            <v>128617</v>
          </cell>
          <cell r="DF450">
            <v>0</v>
          </cell>
          <cell r="DG450">
            <v>128617</v>
          </cell>
          <cell r="DH450">
            <v>23.142857142857142</v>
          </cell>
          <cell r="DI450">
            <v>0</v>
          </cell>
          <cell r="DJ450">
            <v>0.745</v>
          </cell>
          <cell r="DK450">
            <v>0</v>
          </cell>
          <cell r="DL450">
            <v>0</v>
          </cell>
          <cell r="DO450">
            <v>0</v>
          </cell>
          <cell r="DP450">
            <v>0</v>
          </cell>
          <cell r="DQ450">
            <v>0</v>
          </cell>
          <cell r="DR450">
            <v>1</v>
          </cell>
          <cell r="DS450">
            <v>0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0</v>
          </cell>
          <cell r="DY450">
            <v>0</v>
          </cell>
          <cell r="DZ450">
            <v>0</v>
          </cell>
          <cell r="EA450">
            <v>3200.49</v>
          </cell>
          <cell r="EB450">
            <v>3200.49</v>
          </cell>
          <cell r="EC450">
            <v>0</v>
          </cell>
          <cell r="ED450">
            <v>0</v>
          </cell>
          <cell r="EE450">
            <v>3200.49</v>
          </cell>
          <cell r="EF450">
            <v>3200.49</v>
          </cell>
          <cell r="EG450">
            <v>0</v>
          </cell>
          <cell r="EI450">
            <v>0</v>
          </cell>
          <cell r="EJ450">
            <v>0</v>
          </cell>
          <cell r="EK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131817.49</v>
          </cell>
          <cell r="EQ450">
            <v>0</v>
          </cell>
          <cell r="ER450">
            <v>131817.49</v>
          </cell>
          <cell r="ES450">
            <v>846591.79373992351</v>
          </cell>
          <cell r="ET450">
            <v>0</v>
          </cell>
          <cell r="EU450">
            <v>846591.79373992351</v>
          </cell>
          <cell r="EV450">
            <v>843391.30373992352</v>
          </cell>
          <cell r="EW450">
            <v>5206.1191588884167</v>
          </cell>
          <cell r="EX450">
            <v>4265</v>
          </cell>
          <cell r="EY450">
            <v>0</v>
          </cell>
          <cell r="EZ450">
            <v>690930</v>
          </cell>
          <cell r="FA450">
            <v>0</v>
          </cell>
          <cell r="FB450">
            <v>846591.79373992351</v>
          </cell>
          <cell r="FC450">
            <v>800934.50428799936</v>
          </cell>
          <cell r="FD450">
            <v>0</v>
          </cell>
          <cell r="FE450">
            <v>846591.79373992351</v>
          </cell>
        </row>
        <row r="451">
          <cell r="A451">
            <v>2918</v>
          </cell>
          <cell r="B451">
            <v>8812918</v>
          </cell>
          <cell r="C451">
            <v>2988</v>
          </cell>
          <cell r="D451" t="str">
            <v>RB052988</v>
          </cell>
          <cell r="E451" t="str">
            <v>Willowbrook Primary School</v>
          </cell>
          <cell r="F451" t="str">
            <v>P</v>
          </cell>
          <cell r="G451" t="str">
            <v>Y</v>
          </cell>
          <cell r="H451">
            <v>10032411</v>
          </cell>
          <cell r="I451" t="str">
            <v/>
          </cell>
          <cell r="K451">
            <v>2918</v>
          </cell>
          <cell r="L451">
            <v>115041</v>
          </cell>
          <cell r="O451">
            <v>7</v>
          </cell>
          <cell r="P451">
            <v>0</v>
          </cell>
          <cell r="Q451">
            <v>0</v>
          </cell>
          <cell r="S451">
            <v>29</v>
          </cell>
          <cell r="T451">
            <v>181</v>
          </cell>
          <cell r="V451">
            <v>210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210</v>
          </cell>
          <cell r="AF451">
            <v>663201</v>
          </cell>
          <cell r="AG451">
            <v>0</v>
          </cell>
          <cell r="AH451">
            <v>0</v>
          </cell>
          <cell r="AI451">
            <v>0</v>
          </cell>
          <cell r="AJ451">
            <v>663201</v>
          </cell>
          <cell r="AK451">
            <v>39.000000000000057</v>
          </cell>
          <cell r="AL451">
            <v>18330.000000000025</v>
          </cell>
          <cell r="AM451">
            <v>0</v>
          </cell>
          <cell r="AN451">
            <v>0</v>
          </cell>
          <cell r="AO451">
            <v>18330.000000000025</v>
          </cell>
          <cell r="AP451">
            <v>45.999999999999986</v>
          </cell>
          <cell r="AQ451">
            <v>27139.999999999993</v>
          </cell>
          <cell r="AR451">
            <v>0</v>
          </cell>
          <cell r="AS451">
            <v>0</v>
          </cell>
          <cell r="AT451">
            <v>27139.999999999993</v>
          </cell>
          <cell r="AU451">
            <v>131.00000000000006</v>
          </cell>
          <cell r="AV451">
            <v>0</v>
          </cell>
          <cell r="AW451">
            <v>77.999999999999915</v>
          </cell>
          <cell r="AX451">
            <v>17159.999999999982</v>
          </cell>
          <cell r="AY451">
            <v>0.99999999999999956</v>
          </cell>
          <cell r="AZ451">
            <v>269.99999999999989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17429.999999999982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17429.999999999982</v>
          </cell>
          <cell r="BZ451">
            <v>62900</v>
          </cell>
          <cell r="CA451">
            <v>0</v>
          </cell>
          <cell r="CB451">
            <v>62900</v>
          </cell>
          <cell r="CC451">
            <v>49.830508474576277</v>
          </cell>
          <cell r="CD451">
            <v>56308.47457627119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56308.47457627119</v>
          </cell>
          <cell r="CR451">
            <v>0.39999999999999858</v>
          </cell>
          <cell r="CS451">
            <v>369.99999999999869</v>
          </cell>
          <cell r="CT451">
            <v>0</v>
          </cell>
          <cell r="CU451">
            <v>0</v>
          </cell>
          <cell r="CV451">
            <v>369.99999999999869</v>
          </cell>
          <cell r="CW451">
            <v>9.2817679558011026</v>
          </cell>
          <cell r="CX451">
            <v>5244.1988950276227</v>
          </cell>
          <cell r="CY451">
            <v>0</v>
          </cell>
          <cell r="CZ451">
            <v>0</v>
          </cell>
          <cell r="DA451">
            <v>5244.1988950276227</v>
          </cell>
          <cell r="DB451">
            <v>788023.67347129877</v>
          </cell>
          <cell r="DC451">
            <v>0</v>
          </cell>
          <cell r="DD451">
            <v>788023.67347129877</v>
          </cell>
          <cell r="DE451">
            <v>128617</v>
          </cell>
          <cell r="DF451">
            <v>0</v>
          </cell>
          <cell r="DG451">
            <v>128617</v>
          </cell>
          <cell r="DH451">
            <v>30</v>
          </cell>
          <cell r="DI451">
            <v>0</v>
          </cell>
          <cell r="DJ451">
            <v>0.79</v>
          </cell>
          <cell r="DK451">
            <v>0</v>
          </cell>
          <cell r="DL451">
            <v>0</v>
          </cell>
          <cell r="DO451">
            <v>0</v>
          </cell>
          <cell r="DP451">
            <v>0</v>
          </cell>
          <cell r="DQ451">
            <v>0</v>
          </cell>
          <cell r="DR451">
            <v>1.0156360164</v>
          </cell>
          <cell r="DS451">
            <v>14332.608603304279</v>
          </cell>
          <cell r="DT451">
            <v>0</v>
          </cell>
          <cell r="DU451">
            <v>14332.608603304279</v>
          </cell>
          <cell r="DV451">
            <v>0</v>
          </cell>
          <cell r="DW451">
            <v>0</v>
          </cell>
          <cell r="DX451">
            <v>0</v>
          </cell>
          <cell r="DY451">
            <v>0</v>
          </cell>
          <cell r="DZ451">
            <v>0</v>
          </cell>
          <cell r="EA451">
            <v>35840</v>
          </cell>
          <cell r="EB451">
            <v>36400</v>
          </cell>
          <cell r="EC451">
            <v>0</v>
          </cell>
          <cell r="ED451">
            <v>0</v>
          </cell>
          <cell r="EE451">
            <v>36400</v>
          </cell>
          <cell r="EF451">
            <v>36400</v>
          </cell>
          <cell r="EG451">
            <v>0</v>
          </cell>
          <cell r="EI451">
            <v>0</v>
          </cell>
          <cell r="EJ451">
            <v>0</v>
          </cell>
          <cell r="EK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179349.60860330428</v>
          </cell>
          <cell r="EQ451">
            <v>0</v>
          </cell>
          <cell r="ER451">
            <v>179349.60860330428</v>
          </cell>
          <cell r="ES451">
            <v>967373.28207460302</v>
          </cell>
          <cell r="ET451">
            <v>0</v>
          </cell>
          <cell r="EU451">
            <v>967373.28207460302</v>
          </cell>
          <cell r="EV451">
            <v>930973.28207460302</v>
          </cell>
          <cell r="EW451">
            <v>4433.2061051171577</v>
          </cell>
          <cell r="EX451">
            <v>4265</v>
          </cell>
          <cell r="EY451">
            <v>0</v>
          </cell>
          <cell r="EZ451">
            <v>895650</v>
          </cell>
          <cell r="FA451">
            <v>0</v>
          </cell>
          <cell r="FB451">
            <v>967373.28207460302</v>
          </cell>
          <cell r="FC451">
            <v>950047.47445213026</v>
          </cell>
          <cell r="FD451">
            <v>0</v>
          </cell>
          <cell r="FE451">
            <v>967373.28207460302</v>
          </cell>
        </row>
        <row r="452">
          <cell r="A452">
            <v>2014</v>
          </cell>
          <cell r="B452">
            <v>8812014</v>
          </cell>
          <cell r="E452" t="str">
            <v>The Willows Primary School</v>
          </cell>
          <cell r="F452" t="str">
            <v>P</v>
          </cell>
          <cell r="G452" t="str">
            <v/>
          </cell>
          <cell r="H452" t="str">
            <v/>
          </cell>
          <cell r="I452" t="str">
            <v>Y</v>
          </cell>
          <cell r="K452">
            <v>2014</v>
          </cell>
          <cell r="L452">
            <v>143206</v>
          </cell>
          <cell r="O452">
            <v>7</v>
          </cell>
          <cell r="P452">
            <v>0</v>
          </cell>
          <cell r="Q452">
            <v>0</v>
          </cell>
          <cell r="S452">
            <v>89</v>
          </cell>
          <cell r="T452">
            <v>518</v>
          </cell>
          <cell r="V452">
            <v>607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607</v>
          </cell>
          <cell r="AF452">
            <v>1916966.7</v>
          </cell>
          <cell r="AG452">
            <v>0</v>
          </cell>
          <cell r="AH452">
            <v>0</v>
          </cell>
          <cell r="AI452">
            <v>0</v>
          </cell>
          <cell r="AJ452">
            <v>1916966.7</v>
          </cell>
          <cell r="AK452">
            <v>162.0000000000002</v>
          </cell>
          <cell r="AL452">
            <v>76140.000000000087</v>
          </cell>
          <cell r="AM452">
            <v>0</v>
          </cell>
          <cell r="AN452">
            <v>0</v>
          </cell>
          <cell r="AO452">
            <v>76140.000000000087</v>
          </cell>
          <cell r="AP452">
            <v>176.99999999999974</v>
          </cell>
          <cell r="AQ452">
            <v>104429.99999999985</v>
          </cell>
          <cell r="AR452">
            <v>0</v>
          </cell>
          <cell r="AS452">
            <v>0</v>
          </cell>
          <cell r="AT452">
            <v>104429.99999999985</v>
          </cell>
          <cell r="AU452">
            <v>12.000000000000009</v>
          </cell>
          <cell r="AV452">
            <v>0</v>
          </cell>
          <cell r="AW452">
            <v>286</v>
          </cell>
          <cell r="AX452">
            <v>62920</v>
          </cell>
          <cell r="AY452">
            <v>78</v>
          </cell>
          <cell r="AZ452">
            <v>21060</v>
          </cell>
          <cell r="BA452">
            <v>95.999999999999957</v>
          </cell>
          <cell r="BB452">
            <v>40319.999999999985</v>
          </cell>
          <cell r="BC452">
            <v>30.000000000000025</v>
          </cell>
          <cell r="BD452">
            <v>13800.000000000011</v>
          </cell>
          <cell r="BE452">
            <v>78</v>
          </cell>
          <cell r="BF452">
            <v>38220</v>
          </cell>
          <cell r="BG452">
            <v>26.999999999999993</v>
          </cell>
          <cell r="BH452">
            <v>17279.999999999996</v>
          </cell>
          <cell r="BI452">
            <v>193600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193600</v>
          </cell>
          <cell r="BZ452">
            <v>374169.99999999994</v>
          </cell>
          <cell r="CA452">
            <v>0</v>
          </cell>
          <cell r="CB452">
            <v>374169.99999999994</v>
          </cell>
          <cell r="CC452">
            <v>155.61056751467709</v>
          </cell>
          <cell r="CD452">
            <v>175839.9412915851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175839.9412915851</v>
          </cell>
          <cell r="CR452">
            <v>12.57999999999997</v>
          </cell>
          <cell r="CS452">
            <v>11636.499999999973</v>
          </cell>
          <cell r="CT452">
            <v>0</v>
          </cell>
          <cell r="CU452">
            <v>0</v>
          </cell>
          <cell r="CV452">
            <v>11636.499999999973</v>
          </cell>
          <cell r="CW452">
            <v>58.590733590733578</v>
          </cell>
          <cell r="CX452">
            <v>33103.764478764475</v>
          </cell>
          <cell r="CY452">
            <v>0</v>
          </cell>
          <cell r="CZ452">
            <v>0</v>
          </cell>
          <cell r="DA452">
            <v>33103.764478764475</v>
          </cell>
          <cell r="DB452">
            <v>2511716.9057703493</v>
          </cell>
          <cell r="DC452">
            <v>0</v>
          </cell>
          <cell r="DD452">
            <v>2511716.9057703493</v>
          </cell>
          <cell r="DE452">
            <v>128617</v>
          </cell>
          <cell r="DF452">
            <v>0</v>
          </cell>
          <cell r="DG452">
            <v>128617</v>
          </cell>
          <cell r="DH452">
            <v>86.714285714285708</v>
          </cell>
          <cell r="DI452">
            <v>0</v>
          </cell>
          <cell r="DJ452">
            <v>0.66700000000000004</v>
          </cell>
          <cell r="DK452">
            <v>0</v>
          </cell>
          <cell r="DL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1.0156360164</v>
          </cell>
          <cell r="DS452">
            <v>41284.304252101254</v>
          </cell>
          <cell r="DT452">
            <v>0</v>
          </cell>
          <cell r="DU452">
            <v>41284.304252101254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DZ452">
            <v>0</v>
          </cell>
          <cell r="EA452">
            <v>9190.64</v>
          </cell>
          <cell r="EB452">
            <v>9190.64</v>
          </cell>
          <cell r="EC452">
            <v>0</v>
          </cell>
          <cell r="ED452">
            <v>0</v>
          </cell>
          <cell r="EE452">
            <v>9190.64</v>
          </cell>
          <cell r="EF452">
            <v>9190.64</v>
          </cell>
          <cell r="EG452">
            <v>0</v>
          </cell>
          <cell r="EI452">
            <v>0</v>
          </cell>
          <cell r="EJ452">
            <v>0</v>
          </cell>
          <cell r="EK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179091.94425210124</v>
          </cell>
          <cell r="EQ452">
            <v>0</v>
          </cell>
          <cell r="ER452">
            <v>179091.94425210124</v>
          </cell>
          <cell r="ES452">
            <v>2690808.8500224506</v>
          </cell>
          <cell r="ET452">
            <v>0</v>
          </cell>
          <cell r="EU452">
            <v>2690808.8500224506</v>
          </cell>
          <cell r="EV452">
            <v>2681618.2100224504</v>
          </cell>
          <cell r="EW452">
            <v>4417.8224217832794</v>
          </cell>
          <cell r="EX452">
            <v>4265</v>
          </cell>
          <cell r="EY452">
            <v>0</v>
          </cell>
          <cell r="EZ452">
            <v>2588855</v>
          </cell>
          <cell r="FA452">
            <v>0</v>
          </cell>
          <cell r="FB452">
            <v>2690808.8500224506</v>
          </cell>
          <cell r="FC452">
            <v>2553779.1808283152</v>
          </cell>
          <cell r="FD452">
            <v>0</v>
          </cell>
          <cell r="FE452">
            <v>2690808.8500224506</v>
          </cell>
        </row>
        <row r="453">
          <cell r="A453">
            <v>2770</v>
          </cell>
          <cell r="B453">
            <v>8812770</v>
          </cell>
          <cell r="C453">
            <v>4810</v>
          </cell>
          <cell r="D453" t="str">
            <v>RB054810</v>
          </cell>
          <cell r="E453" t="str">
            <v>Wimbish Primary School</v>
          </cell>
          <cell r="F453" t="str">
            <v>P</v>
          </cell>
          <cell r="G453" t="str">
            <v>Y</v>
          </cell>
          <cell r="H453">
            <v>10041578</v>
          </cell>
          <cell r="I453" t="str">
            <v/>
          </cell>
          <cell r="K453">
            <v>2770</v>
          </cell>
          <cell r="L453">
            <v>114990</v>
          </cell>
          <cell r="O453">
            <v>7</v>
          </cell>
          <cell r="P453">
            <v>0</v>
          </cell>
          <cell r="Q453">
            <v>0</v>
          </cell>
          <cell r="S453">
            <v>13</v>
          </cell>
          <cell r="T453">
            <v>74</v>
          </cell>
          <cell r="V453">
            <v>87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87</v>
          </cell>
          <cell r="AF453">
            <v>274754.7</v>
          </cell>
          <cell r="AG453">
            <v>0</v>
          </cell>
          <cell r="AH453">
            <v>0</v>
          </cell>
          <cell r="AI453">
            <v>0</v>
          </cell>
          <cell r="AJ453">
            <v>274754.7</v>
          </cell>
          <cell r="AK453">
            <v>6.9999999999999973</v>
          </cell>
          <cell r="AL453">
            <v>3289.9999999999986</v>
          </cell>
          <cell r="AM453">
            <v>0</v>
          </cell>
          <cell r="AN453">
            <v>0</v>
          </cell>
          <cell r="AO453">
            <v>3289.9999999999986</v>
          </cell>
          <cell r="AP453">
            <v>9.999999999999984</v>
          </cell>
          <cell r="AQ453">
            <v>5899.9999999999909</v>
          </cell>
          <cell r="AR453">
            <v>0</v>
          </cell>
          <cell r="AS453">
            <v>0</v>
          </cell>
          <cell r="AT453">
            <v>5899.9999999999909</v>
          </cell>
          <cell r="AU453">
            <v>87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9189.9999999999891</v>
          </cell>
          <cell r="CA453">
            <v>0</v>
          </cell>
          <cell r="CB453">
            <v>9189.9999999999891</v>
          </cell>
          <cell r="CC453">
            <v>33.833333333333336</v>
          </cell>
          <cell r="CD453">
            <v>38231.666666666672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38231.666666666672</v>
          </cell>
          <cell r="CR453">
            <v>3.7800000000000038</v>
          </cell>
          <cell r="CS453">
            <v>3496.5000000000036</v>
          </cell>
          <cell r="CT453">
            <v>0</v>
          </cell>
          <cell r="CU453">
            <v>0</v>
          </cell>
          <cell r="CV453">
            <v>3496.5000000000036</v>
          </cell>
          <cell r="CW453">
            <v>3.5270270270270236</v>
          </cell>
          <cell r="CX453">
            <v>1992.7702702702684</v>
          </cell>
          <cell r="CY453">
            <v>0</v>
          </cell>
          <cell r="CZ453">
            <v>0</v>
          </cell>
          <cell r="DA453">
            <v>1992.7702702702684</v>
          </cell>
          <cell r="DB453">
            <v>327665.63693693699</v>
          </cell>
          <cell r="DC453">
            <v>0</v>
          </cell>
          <cell r="DD453">
            <v>327665.63693693699</v>
          </cell>
          <cell r="DE453">
            <v>128617</v>
          </cell>
          <cell r="DF453">
            <v>0</v>
          </cell>
          <cell r="DG453">
            <v>128617</v>
          </cell>
          <cell r="DH453">
            <v>12.428571428571429</v>
          </cell>
          <cell r="DI453">
            <v>0.83845126835781025</v>
          </cell>
          <cell r="DJ453">
            <v>1.823</v>
          </cell>
          <cell r="DK453">
            <v>0</v>
          </cell>
          <cell r="DL453">
            <v>0.55749999999999977</v>
          </cell>
          <cell r="DO453">
            <v>25709.012016021348</v>
          </cell>
          <cell r="DP453">
            <v>0</v>
          </cell>
          <cell r="DQ453">
            <v>25709.012016021348</v>
          </cell>
          <cell r="DR453">
            <v>1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0</v>
          </cell>
          <cell r="DX453">
            <v>0</v>
          </cell>
          <cell r="DY453">
            <v>0</v>
          </cell>
          <cell r="DZ453">
            <v>0</v>
          </cell>
          <cell r="EA453">
            <v>10603.75</v>
          </cell>
          <cell r="EB453">
            <v>10773.75</v>
          </cell>
          <cell r="EC453">
            <v>0</v>
          </cell>
          <cell r="ED453">
            <v>0</v>
          </cell>
          <cell r="EE453">
            <v>10773.75</v>
          </cell>
          <cell r="EF453">
            <v>10773.75</v>
          </cell>
          <cell r="EG453">
            <v>0</v>
          </cell>
          <cell r="EI453">
            <v>0</v>
          </cell>
          <cell r="EJ453">
            <v>0</v>
          </cell>
          <cell r="EK453">
            <v>0</v>
          </cell>
          <cell r="EM453">
            <v>0</v>
          </cell>
          <cell r="EN453">
            <v>0</v>
          </cell>
          <cell r="EO453">
            <v>0</v>
          </cell>
          <cell r="EP453">
            <v>165099.76201602136</v>
          </cell>
          <cell r="EQ453">
            <v>0</v>
          </cell>
          <cell r="ER453">
            <v>165099.76201602136</v>
          </cell>
          <cell r="ES453">
            <v>492765.39895295835</v>
          </cell>
          <cell r="ET453">
            <v>0</v>
          </cell>
          <cell r="EU453">
            <v>492765.39895295835</v>
          </cell>
          <cell r="EV453">
            <v>481991.64895295835</v>
          </cell>
          <cell r="EW453">
            <v>5540.1338960110152</v>
          </cell>
          <cell r="EX453">
            <v>4265</v>
          </cell>
          <cell r="EY453">
            <v>0</v>
          </cell>
          <cell r="EZ453">
            <v>371055</v>
          </cell>
          <cell r="FA453">
            <v>0</v>
          </cell>
          <cell r="FB453">
            <v>492765.39895295835</v>
          </cell>
          <cell r="FC453">
            <v>467235.37758051697</v>
          </cell>
          <cell r="FD453">
            <v>0</v>
          </cell>
          <cell r="FE453">
            <v>492765.39895295835</v>
          </cell>
        </row>
        <row r="454">
          <cell r="A454">
            <v>2129</v>
          </cell>
          <cell r="B454">
            <v>8812129</v>
          </cell>
          <cell r="E454" t="str">
            <v>Winter Gardens Academy</v>
          </cell>
          <cell r="F454" t="str">
            <v>P</v>
          </cell>
          <cell r="G454" t="str">
            <v/>
          </cell>
          <cell r="H454" t="str">
            <v/>
          </cell>
          <cell r="I454" t="str">
            <v>Y</v>
          </cell>
          <cell r="K454">
            <v>2129</v>
          </cell>
          <cell r="L454">
            <v>142000</v>
          </cell>
          <cell r="O454">
            <v>7</v>
          </cell>
          <cell r="P454">
            <v>0</v>
          </cell>
          <cell r="Q454">
            <v>0</v>
          </cell>
          <cell r="S454">
            <v>44</v>
          </cell>
          <cell r="T454">
            <v>326</v>
          </cell>
          <cell r="V454">
            <v>370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370</v>
          </cell>
          <cell r="AF454">
            <v>1168497</v>
          </cell>
          <cell r="AG454">
            <v>0</v>
          </cell>
          <cell r="AH454">
            <v>0</v>
          </cell>
          <cell r="AI454">
            <v>0</v>
          </cell>
          <cell r="AJ454">
            <v>1168497</v>
          </cell>
          <cell r="AK454">
            <v>122.00000000000011</v>
          </cell>
          <cell r="AL454">
            <v>57340.000000000051</v>
          </cell>
          <cell r="AM454">
            <v>0</v>
          </cell>
          <cell r="AN454">
            <v>0</v>
          </cell>
          <cell r="AO454">
            <v>57340.000000000051</v>
          </cell>
          <cell r="AP454">
            <v>128.00000000000003</v>
          </cell>
          <cell r="AQ454">
            <v>75520.000000000015</v>
          </cell>
          <cell r="AR454">
            <v>0</v>
          </cell>
          <cell r="AS454">
            <v>0</v>
          </cell>
          <cell r="AT454">
            <v>75520.000000000015</v>
          </cell>
          <cell r="AU454">
            <v>206.00000000000009</v>
          </cell>
          <cell r="AV454">
            <v>0</v>
          </cell>
          <cell r="AW454">
            <v>24.000000000000011</v>
          </cell>
          <cell r="AX454">
            <v>5280.0000000000027</v>
          </cell>
          <cell r="AY454">
            <v>34</v>
          </cell>
          <cell r="AZ454">
            <v>9180</v>
          </cell>
          <cell r="BA454">
            <v>51.000000000000064</v>
          </cell>
          <cell r="BB454">
            <v>21420.000000000025</v>
          </cell>
          <cell r="BC454">
            <v>0.99999999999999889</v>
          </cell>
          <cell r="BD454">
            <v>459.99999999999949</v>
          </cell>
          <cell r="BE454">
            <v>45.000000000000142</v>
          </cell>
          <cell r="BF454">
            <v>22050.000000000069</v>
          </cell>
          <cell r="BG454">
            <v>8.9999999999999911</v>
          </cell>
          <cell r="BH454">
            <v>5759.9999999999945</v>
          </cell>
          <cell r="BI454">
            <v>64150.000000000095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64150.000000000095</v>
          </cell>
          <cell r="BZ454">
            <v>197010.00000000015</v>
          </cell>
          <cell r="CA454">
            <v>0</v>
          </cell>
          <cell r="CB454">
            <v>197010.00000000015</v>
          </cell>
          <cell r="CC454">
            <v>109.08814589665654</v>
          </cell>
          <cell r="CD454">
            <v>123269.60486322189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I454">
            <v>0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123269.60486322189</v>
          </cell>
          <cell r="CR454">
            <v>0.86233062330624932</v>
          </cell>
          <cell r="CS454">
            <v>797.65582655828064</v>
          </cell>
          <cell r="CT454">
            <v>0</v>
          </cell>
          <cell r="CU454">
            <v>0</v>
          </cell>
          <cell r="CV454">
            <v>797.65582655828064</v>
          </cell>
          <cell r="CW454">
            <v>1.1349693251533752</v>
          </cell>
          <cell r="CX454">
            <v>641.25766871165706</v>
          </cell>
          <cell r="CY454">
            <v>0</v>
          </cell>
          <cell r="CZ454">
            <v>0</v>
          </cell>
          <cell r="DA454">
            <v>641.25766871165706</v>
          </cell>
          <cell r="DB454">
            <v>1490215.5183584921</v>
          </cell>
          <cell r="DC454">
            <v>0</v>
          </cell>
          <cell r="DD454">
            <v>1490215.5183584921</v>
          </cell>
          <cell r="DE454">
            <v>128617</v>
          </cell>
          <cell r="DF454">
            <v>0</v>
          </cell>
          <cell r="DG454">
            <v>128617</v>
          </cell>
          <cell r="DH454">
            <v>52.857142857142854</v>
          </cell>
          <cell r="DI454">
            <v>0</v>
          </cell>
          <cell r="DJ454">
            <v>0.505</v>
          </cell>
          <cell r="DK454">
            <v>0</v>
          </cell>
          <cell r="DL454">
            <v>0</v>
          </cell>
          <cell r="DO454">
            <v>0</v>
          </cell>
          <cell r="DP454">
            <v>0</v>
          </cell>
          <cell r="DQ454">
            <v>0</v>
          </cell>
          <cell r="DR454">
            <v>1</v>
          </cell>
          <cell r="DS454">
            <v>0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DZ454">
            <v>0</v>
          </cell>
          <cell r="EA454">
            <v>9465.6</v>
          </cell>
          <cell r="EB454">
            <v>9465.6</v>
          </cell>
          <cell r="EC454">
            <v>0</v>
          </cell>
          <cell r="ED454">
            <v>0</v>
          </cell>
          <cell r="EE454">
            <v>9465.6</v>
          </cell>
          <cell r="EF454">
            <v>9465.6</v>
          </cell>
          <cell r="EG454">
            <v>0</v>
          </cell>
          <cell r="EI454">
            <v>0</v>
          </cell>
          <cell r="EJ454">
            <v>0</v>
          </cell>
          <cell r="EK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138082.6</v>
          </cell>
          <cell r="EQ454">
            <v>0</v>
          </cell>
          <cell r="ER454">
            <v>138082.6</v>
          </cell>
          <cell r="ES454">
            <v>1628298.1183584922</v>
          </cell>
          <cell r="ET454">
            <v>0</v>
          </cell>
          <cell r="EU454">
            <v>1628298.1183584922</v>
          </cell>
          <cell r="EV454">
            <v>1618832.5183584921</v>
          </cell>
          <cell r="EW454">
            <v>4375.2230225905187</v>
          </cell>
          <cell r="EX454">
            <v>4265</v>
          </cell>
          <cell r="EY454">
            <v>0</v>
          </cell>
          <cell r="EZ454">
            <v>1578050</v>
          </cell>
          <cell r="FA454">
            <v>0</v>
          </cell>
          <cell r="FB454">
            <v>1628298.1183584922</v>
          </cell>
          <cell r="FC454">
            <v>1565555.5696286473</v>
          </cell>
          <cell r="FD454">
            <v>0</v>
          </cell>
          <cell r="FE454">
            <v>1628298.1183584922</v>
          </cell>
        </row>
        <row r="455">
          <cell r="A455">
            <v>2051</v>
          </cell>
          <cell r="B455">
            <v>8812051</v>
          </cell>
          <cell r="C455">
            <v>4864</v>
          </cell>
          <cell r="D455" t="str">
            <v>RB054864</v>
          </cell>
          <cell r="E455" t="str">
            <v>Wix and Wrabness Primary School</v>
          </cell>
          <cell r="F455" t="str">
            <v>P</v>
          </cell>
          <cell r="G455" t="str">
            <v>Y</v>
          </cell>
          <cell r="H455">
            <v>10025062</v>
          </cell>
          <cell r="I455" t="str">
            <v/>
          </cell>
          <cell r="K455">
            <v>2051</v>
          </cell>
          <cell r="L455">
            <v>114739</v>
          </cell>
          <cell r="O455">
            <v>7</v>
          </cell>
          <cell r="P455">
            <v>0</v>
          </cell>
          <cell r="Q455">
            <v>0</v>
          </cell>
          <cell r="S455">
            <v>14</v>
          </cell>
          <cell r="T455">
            <v>103</v>
          </cell>
          <cell r="V455">
            <v>117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117</v>
          </cell>
          <cell r="AF455">
            <v>369497.7</v>
          </cell>
          <cell r="AG455">
            <v>0</v>
          </cell>
          <cell r="AH455">
            <v>0</v>
          </cell>
          <cell r="AI455">
            <v>0</v>
          </cell>
          <cell r="AJ455">
            <v>369497.7</v>
          </cell>
          <cell r="AK455">
            <v>10.000000000000004</v>
          </cell>
          <cell r="AL455">
            <v>4700.0000000000018</v>
          </cell>
          <cell r="AM455">
            <v>0</v>
          </cell>
          <cell r="AN455">
            <v>0</v>
          </cell>
          <cell r="AO455">
            <v>4700.0000000000018</v>
          </cell>
          <cell r="AP455">
            <v>12.000000000000052</v>
          </cell>
          <cell r="AQ455">
            <v>7080.00000000003</v>
          </cell>
          <cell r="AR455">
            <v>0</v>
          </cell>
          <cell r="AS455">
            <v>0</v>
          </cell>
          <cell r="AT455">
            <v>7080.00000000003</v>
          </cell>
          <cell r="AU455">
            <v>86</v>
          </cell>
          <cell r="AV455">
            <v>0</v>
          </cell>
          <cell r="AW455">
            <v>14.999999999999975</v>
          </cell>
          <cell r="AX455">
            <v>3299.9999999999945</v>
          </cell>
          <cell r="AY455">
            <v>0</v>
          </cell>
          <cell r="AZ455">
            <v>0</v>
          </cell>
          <cell r="BA455">
            <v>12.000000000000052</v>
          </cell>
          <cell r="BB455">
            <v>5040.0000000000218</v>
          </cell>
          <cell r="BC455">
            <v>2.0000000000000004</v>
          </cell>
          <cell r="BD455">
            <v>920.00000000000023</v>
          </cell>
          <cell r="BE455">
            <v>2.0000000000000004</v>
          </cell>
          <cell r="BF455">
            <v>980.00000000000023</v>
          </cell>
          <cell r="BG455">
            <v>0</v>
          </cell>
          <cell r="BH455">
            <v>0</v>
          </cell>
          <cell r="BI455">
            <v>10240.000000000016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10240.000000000016</v>
          </cell>
          <cell r="BZ455">
            <v>22020.000000000051</v>
          </cell>
          <cell r="CA455">
            <v>0</v>
          </cell>
          <cell r="CB455">
            <v>22020.000000000051</v>
          </cell>
          <cell r="CC455">
            <v>20.25</v>
          </cell>
          <cell r="CD455">
            <v>22882.5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22882.5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1.1359223300970875</v>
          </cell>
          <cell r="CX455">
            <v>641.79611650485447</v>
          </cell>
          <cell r="CY455">
            <v>0</v>
          </cell>
          <cell r="CZ455">
            <v>0</v>
          </cell>
          <cell r="DA455">
            <v>641.79611650485447</v>
          </cell>
          <cell r="DB455">
            <v>415041.99611650495</v>
          </cell>
          <cell r="DC455">
            <v>0</v>
          </cell>
          <cell r="DD455">
            <v>415041.99611650495</v>
          </cell>
          <cell r="DE455">
            <v>128617</v>
          </cell>
          <cell r="DF455">
            <v>0</v>
          </cell>
          <cell r="DG455">
            <v>128617</v>
          </cell>
          <cell r="DH455">
            <v>16.714285714285715</v>
          </cell>
          <cell r="DI455">
            <v>0.43791722296395175</v>
          </cell>
          <cell r="DJ455">
            <v>2.2370000000000001</v>
          </cell>
          <cell r="DK455">
            <v>0</v>
          </cell>
          <cell r="DL455">
            <v>1</v>
          </cell>
          <cell r="DO455">
            <v>24085.447263017348</v>
          </cell>
          <cell r="DP455">
            <v>0</v>
          </cell>
          <cell r="DQ455">
            <v>24085.447263017348</v>
          </cell>
          <cell r="DR455">
            <v>1</v>
          </cell>
          <cell r="DS455">
            <v>0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DZ455">
            <v>0</v>
          </cell>
          <cell r="EA455">
            <v>16467</v>
          </cell>
          <cell r="EB455">
            <v>17094</v>
          </cell>
          <cell r="EC455">
            <v>0</v>
          </cell>
          <cell r="ED455">
            <v>0</v>
          </cell>
          <cell r="EE455">
            <v>17094</v>
          </cell>
          <cell r="EF455">
            <v>17094</v>
          </cell>
          <cell r="EG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242720</v>
          </cell>
          <cell r="EM455">
            <v>0</v>
          </cell>
          <cell r="EN455">
            <v>0</v>
          </cell>
          <cell r="EO455">
            <v>0</v>
          </cell>
          <cell r="EP455">
            <v>412516.44726301735</v>
          </cell>
          <cell r="EQ455">
            <v>0</v>
          </cell>
          <cell r="ER455">
            <v>412516.44726301735</v>
          </cell>
          <cell r="ES455">
            <v>827558.4433795223</v>
          </cell>
          <cell r="ET455">
            <v>0</v>
          </cell>
          <cell r="EU455">
            <v>827558.4433795223</v>
          </cell>
          <cell r="EV455">
            <v>567744.4433795223</v>
          </cell>
          <cell r="EW455">
            <v>4852.5166100813876</v>
          </cell>
          <cell r="EX455">
            <v>4265</v>
          </cell>
          <cell r="EY455">
            <v>0</v>
          </cell>
          <cell r="EZ455">
            <v>499005</v>
          </cell>
          <cell r="FA455">
            <v>0</v>
          </cell>
          <cell r="FB455">
            <v>827558.4433795223</v>
          </cell>
          <cell r="FC455">
            <v>842501.62968223798</v>
          </cell>
          <cell r="FD455">
            <v>14943.18630271568</v>
          </cell>
          <cell r="FE455">
            <v>842501.62968223798</v>
          </cell>
        </row>
        <row r="456">
          <cell r="A456">
            <v>2136</v>
          </cell>
          <cell r="B456">
            <v>8812136</v>
          </cell>
          <cell r="E456" t="str">
            <v>Woodham Ley Primary School</v>
          </cell>
          <cell r="F456" t="str">
            <v>P</v>
          </cell>
          <cell r="G456" t="str">
            <v/>
          </cell>
          <cell r="H456" t="str">
            <v/>
          </cell>
          <cell r="I456" t="str">
            <v>Y</v>
          </cell>
          <cell r="K456">
            <v>2136</v>
          </cell>
          <cell r="L456">
            <v>141625</v>
          </cell>
          <cell r="O456">
            <v>7</v>
          </cell>
          <cell r="P456">
            <v>0</v>
          </cell>
          <cell r="Q456">
            <v>0</v>
          </cell>
          <cell r="S456">
            <v>31</v>
          </cell>
          <cell r="T456">
            <v>178</v>
          </cell>
          <cell r="V456">
            <v>209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209</v>
          </cell>
          <cell r="AF456">
            <v>660042.9</v>
          </cell>
          <cell r="AG456">
            <v>0</v>
          </cell>
          <cell r="AH456">
            <v>0</v>
          </cell>
          <cell r="AI456">
            <v>0</v>
          </cell>
          <cell r="AJ456">
            <v>660042.9</v>
          </cell>
          <cell r="AK456">
            <v>25.999999999999982</v>
          </cell>
          <cell r="AL456">
            <v>12219.999999999991</v>
          </cell>
          <cell r="AM456">
            <v>0</v>
          </cell>
          <cell r="AN456">
            <v>0</v>
          </cell>
          <cell r="AO456">
            <v>12219.999999999991</v>
          </cell>
          <cell r="AP456">
            <v>28.999999999999996</v>
          </cell>
          <cell r="AQ456">
            <v>17109.999999999996</v>
          </cell>
          <cell r="AR456">
            <v>0</v>
          </cell>
          <cell r="AS456">
            <v>0</v>
          </cell>
          <cell r="AT456">
            <v>17109.999999999996</v>
          </cell>
          <cell r="AU456">
            <v>173.83173076923075</v>
          </cell>
          <cell r="AV456">
            <v>0</v>
          </cell>
          <cell r="AW456">
            <v>31.149038461538559</v>
          </cell>
          <cell r="AX456">
            <v>6852.7884615384828</v>
          </cell>
          <cell r="AY456">
            <v>2.0096153846153855</v>
          </cell>
          <cell r="AZ456">
            <v>542.59615384615404</v>
          </cell>
          <cell r="BA456">
            <v>1.0048076923076927</v>
          </cell>
          <cell r="BB456">
            <v>422.01923076923094</v>
          </cell>
          <cell r="BC456">
            <v>0</v>
          </cell>
          <cell r="BD456">
            <v>0</v>
          </cell>
          <cell r="BE456">
            <v>1.0048076923076927</v>
          </cell>
          <cell r="BF456">
            <v>492.35576923076945</v>
          </cell>
          <cell r="BG456">
            <v>0</v>
          </cell>
          <cell r="BH456">
            <v>0</v>
          </cell>
          <cell r="BI456">
            <v>8309.7596153846371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8309.7596153846371</v>
          </cell>
          <cell r="BZ456">
            <v>37639.759615384624</v>
          </cell>
          <cell r="CA456">
            <v>0</v>
          </cell>
          <cell r="CB456">
            <v>37639.759615384624</v>
          </cell>
          <cell r="CC456">
            <v>49.247126436781606</v>
          </cell>
          <cell r="CD456">
            <v>55649.252873563215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55649.252873563215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1.1741573033707871</v>
          </cell>
          <cell r="CX456">
            <v>663.39887640449467</v>
          </cell>
          <cell r="CY456">
            <v>0</v>
          </cell>
          <cell r="CZ456">
            <v>0</v>
          </cell>
          <cell r="DA456">
            <v>663.39887640449467</v>
          </cell>
          <cell r="DB456">
            <v>753995.31136535236</v>
          </cell>
          <cell r="DC456">
            <v>0</v>
          </cell>
          <cell r="DD456">
            <v>753995.31136535236</v>
          </cell>
          <cell r="DE456">
            <v>128617</v>
          </cell>
          <cell r="DF456">
            <v>0</v>
          </cell>
          <cell r="DG456">
            <v>128617</v>
          </cell>
          <cell r="DH456">
            <v>29.857142857142858</v>
          </cell>
          <cell r="DI456">
            <v>0</v>
          </cell>
          <cell r="DJ456">
            <v>0.51900000000000002</v>
          </cell>
          <cell r="DK456">
            <v>0</v>
          </cell>
          <cell r="DL456">
            <v>0</v>
          </cell>
          <cell r="DO456">
            <v>0</v>
          </cell>
          <cell r="DP456">
            <v>0</v>
          </cell>
          <cell r="DQ456">
            <v>0</v>
          </cell>
          <cell r="DR456">
            <v>1</v>
          </cell>
          <cell r="DS456">
            <v>0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0</v>
          </cell>
          <cell r="DY456">
            <v>0</v>
          </cell>
          <cell r="DZ456">
            <v>0</v>
          </cell>
          <cell r="EA456">
            <v>4782.1000000000004</v>
          </cell>
          <cell r="EB456">
            <v>4782.1000000000004</v>
          </cell>
          <cell r="EC456">
            <v>0</v>
          </cell>
          <cell r="ED456">
            <v>0</v>
          </cell>
          <cell r="EE456">
            <v>4782.1000000000004</v>
          </cell>
          <cell r="EF456">
            <v>4782.1000000000004</v>
          </cell>
          <cell r="EG456">
            <v>0</v>
          </cell>
          <cell r="EI456">
            <v>0</v>
          </cell>
          <cell r="EJ456">
            <v>0</v>
          </cell>
          <cell r="EK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133399.1</v>
          </cell>
          <cell r="EQ456">
            <v>0</v>
          </cell>
          <cell r="ER456">
            <v>133399.1</v>
          </cell>
          <cell r="ES456">
            <v>887394.41136535234</v>
          </cell>
          <cell r="ET456">
            <v>0</v>
          </cell>
          <cell r="EU456">
            <v>887394.41136535234</v>
          </cell>
          <cell r="EV456">
            <v>882612.31136535236</v>
          </cell>
          <cell r="EW456">
            <v>4223.0254132313512</v>
          </cell>
          <cell r="EX456">
            <v>4265</v>
          </cell>
          <cell r="EY456">
            <v>41.974586768648805</v>
          </cell>
          <cell r="EZ456">
            <v>891385</v>
          </cell>
          <cell r="FA456">
            <v>8772.6886346476385</v>
          </cell>
          <cell r="FB456">
            <v>896167.1</v>
          </cell>
          <cell r="FC456">
            <v>883352.32907582936</v>
          </cell>
          <cell r="FD456">
            <v>0</v>
          </cell>
          <cell r="FE456">
            <v>896167.1</v>
          </cell>
        </row>
        <row r="457">
          <cell r="A457">
            <v>3235</v>
          </cell>
          <cell r="B457">
            <v>8813235</v>
          </cell>
          <cell r="C457">
            <v>4880</v>
          </cell>
          <cell r="D457" t="str">
            <v>RB054880</v>
          </cell>
          <cell r="E457" t="str">
            <v>Woodham Walter Church of England Voluntary Controlled Primary School</v>
          </cell>
          <cell r="F457" t="str">
            <v>P</v>
          </cell>
          <cell r="G457" t="str">
            <v>Y</v>
          </cell>
          <cell r="H457">
            <v>10041451</v>
          </cell>
          <cell r="I457" t="str">
            <v/>
          </cell>
          <cell r="K457">
            <v>3235</v>
          </cell>
          <cell r="L457">
            <v>115123</v>
          </cell>
          <cell r="O457">
            <v>7</v>
          </cell>
          <cell r="P457">
            <v>0</v>
          </cell>
          <cell r="Q457">
            <v>0</v>
          </cell>
          <cell r="S457">
            <v>18</v>
          </cell>
          <cell r="T457">
            <v>97</v>
          </cell>
          <cell r="V457">
            <v>115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115</v>
          </cell>
          <cell r="AF457">
            <v>363181.5</v>
          </cell>
          <cell r="AG457">
            <v>0</v>
          </cell>
          <cell r="AH457">
            <v>0</v>
          </cell>
          <cell r="AI457">
            <v>0</v>
          </cell>
          <cell r="AJ457">
            <v>363181.5</v>
          </cell>
          <cell r="AK457">
            <v>25.999999999999982</v>
          </cell>
          <cell r="AL457">
            <v>12219.999999999991</v>
          </cell>
          <cell r="AM457">
            <v>0</v>
          </cell>
          <cell r="AN457">
            <v>0</v>
          </cell>
          <cell r="AO457">
            <v>12219.999999999991</v>
          </cell>
          <cell r="AP457">
            <v>28.999999999999972</v>
          </cell>
          <cell r="AQ457">
            <v>17109.999999999982</v>
          </cell>
          <cell r="AR457">
            <v>0</v>
          </cell>
          <cell r="AS457">
            <v>0</v>
          </cell>
          <cell r="AT457">
            <v>17109.999999999982</v>
          </cell>
          <cell r="AU457">
            <v>89.780701754385973</v>
          </cell>
          <cell r="AV457">
            <v>0</v>
          </cell>
          <cell r="AW457">
            <v>16.14035087719293</v>
          </cell>
          <cell r="AX457">
            <v>3550.8771929824443</v>
          </cell>
          <cell r="AY457">
            <v>0</v>
          </cell>
          <cell r="AZ457">
            <v>0</v>
          </cell>
          <cell r="BA457">
            <v>7.0614035087719271</v>
          </cell>
          <cell r="BB457">
            <v>2965.7894736842095</v>
          </cell>
          <cell r="BC457">
            <v>2.017543859649122</v>
          </cell>
          <cell r="BD457">
            <v>928.07017543859615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7444.7368421052497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7444.7368421052497</v>
          </cell>
          <cell r="BZ457">
            <v>36774.736842105223</v>
          </cell>
          <cell r="CA457">
            <v>0</v>
          </cell>
          <cell r="CB457">
            <v>36774.736842105223</v>
          </cell>
          <cell r="CC457">
            <v>34.367816091954026</v>
          </cell>
          <cell r="CD457">
            <v>38835.632183908048</v>
          </cell>
          <cell r="CE457">
            <v>0</v>
          </cell>
          <cell r="CF457">
            <v>0</v>
          </cell>
          <cell r="CG457">
            <v>0</v>
          </cell>
          <cell r="CH457">
            <v>0</v>
          </cell>
          <cell r="CI457">
            <v>0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38835.632183908048</v>
          </cell>
          <cell r="CR457">
            <v>2.1000000000000005</v>
          </cell>
          <cell r="CS457">
            <v>1942.5000000000005</v>
          </cell>
          <cell r="CT457">
            <v>0</v>
          </cell>
          <cell r="CU457">
            <v>0</v>
          </cell>
          <cell r="CV457">
            <v>1942.5000000000005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440734.3690260133</v>
          </cell>
          <cell r="DC457">
            <v>0</v>
          </cell>
          <cell r="DD457">
            <v>440734.3690260133</v>
          </cell>
          <cell r="DE457">
            <v>128617</v>
          </cell>
          <cell r="DF457">
            <v>0</v>
          </cell>
          <cell r="DG457">
            <v>128617</v>
          </cell>
          <cell r="DH457">
            <v>16.428571428571427</v>
          </cell>
          <cell r="DI457">
            <v>0.46461949265687585</v>
          </cell>
          <cell r="DJ457">
            <v>2.294</v>
          </cell>
          <cell r="DK457">
            <v>0</v>
          </cell>
          <cell r="DL457">
            <v>1</v>
          </cell>
          <cell r="DO457">
            <v>25554.072096128173</v>
          </cell>
          <cell r="DP457">
            <v>0</v>
          </cell>
          <cell r="DQ457">
            <v>25554.072096128173</v>
          </cell>
          <cell r="DR457">
            <v>1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DZ457">
            <v>0</v>
          </cell>
          <cell r="EA457">
            <v>9481</v>
          </cell>
          <cell r="EB457">
            <v>9633</v>
          </cell>
          <cell r="EC457">
            <v>0</v>
          </cell>
          <cell r="ED457">
            <v>0</v>
          </cell>
          <cell r="EE457">
            <v>9633</v>
          </cell>
          <cell r="EF457">
            <v>9633</v>
          </cell>
          <cell r="EG457">
            <v>0</v>
          </cell>
          <cell r="EI457">
            <v>0</v>
          </cell>
          <cell r="EJ457">
            <v>0</v>
          </cell>
          <cell r="EK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163804.07209612816</v>
          </cell>
          <cell r="EQ457">
            <v>0</v>
          </cell>
          <cell r="ER457">
            <v>163804.07209612816</v>
          </cell>
          <cell r="ES457">
            <v>604538.44112214143</v>
          </cell>
          <cell r="ET457">
            <v>0</v>
          </cell>
          <cell r="EU457">
            <v>604538.44112214143</v>
          </cell>
          <cell r="EV457">
            <v>594905.44112214143</v>
          </cell>
          <cell r="EW457">
            <v>5173.0907923664472</v>
          </cell>
          <cell r="EX457">
            <v>4265</v>
          </cell>
          <cell r="EY457">
            <v>0</v>
          </cell>
          <cell r="EZ457">
            <v>490475</v>
          </cell>
          <cell r="FA457">
            <v>0</v>
          </cell>
          <cell r="FB457">
            <v>604538.44112214143</v>
          </cell>
          <cell r="FC457">
            <v>581395.01739790454</v>
          </cell>
          <cell r="FD457">
            <v>0</v>
          </cell>
          <cell r="FE457">
            <v>604538.44112214143</v>
          </cell>
        </row>
        <row r="458">
          <cell r="A458">
            <v>5213</v>
          </cell>
          <cell r="B458">
            <v>8815213</v>
          </cell>
          <cell r="E458" t="str">
            <v>Woodville Primary School</v>
          </cell>
          <cell r="F458" t="str">
            <v>P</v>
          </cell>
          <cell r="G458" t="str">
            <v/>
          </cell>
          <cell r="H458" t="str">
            <v/>
          </cell>
          <cell r="I458" t="str">
            <v>Y</v>
          </cell>
          <cell r="K458">
            <v>5213</v>
          </cell>
          <cell r="L458">
            <v>140447</v>
          </cell>
          <cell r="O458">
            <v>7</v>
          </cell>
          <cell r="P458">
            <v>0</v>
          </cell>
          <cell r="Q458">
            <v>0</v>
          </cell>
          <cell r="S458">
            <v>59</v>
          </cell>
          <cell r="T458">
            <v>359</v>
          </cell>
          <cell r="V458">
            <v>418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418</v>
          </cell>
          <cell r="AF458">
            <v>1320085.8</v>
          </cell>
          <cell r="AG458">
            <v>0</v>
          </cell>
          <cell r="AH458">
            <v>0</v>
          </cell>
          <cell r="AI458">
            <v>0</v>
          </cell>
          <cell r="AJ458">
            <v>1320085.8</v>
          </cell>
          <cell r="AK458">
            <v>37.000000000000021</v>
          </cell>
          <cell r="AL458">
            <v>17390.000000000011</v>
          </cell>
          <cell r="AM458">
            <v>0</v>
          </cell>
          <cell r="AN458">
            <v>0</v>
          </cell>
          <cell r="AO458">
            <v>17390.000000000011</v>
          </cell>
          <cell r="AP458">
            <v>39.000000000000014</v>
          </cell>
          <cell r="AQ458">
            <v>23010.000000000007</v>
          </cell>
          <cell r="AR458">
            <v>0</v>
          </cell>
          <cell r="AS458">
            <v>0</v>
          </cell>
          <cell r="AT458">
            <v>23010.000000000007</v>
          </cell>
          <cell r="AU458">
            <v>410.94939759036146</v>
          </cell>
          <cell r="AV458">
            <v>0</v>
          </cell>
          <cell r="AW458">
            <v>5.0361445783132375</v>
          </cell>
          <cell r="AX458">
            <v>1107.9518072289122</v>
          </cell>
          <cell r="AY458">
            <v>2.014457831325303</v>
          </cell>
          <cell r="AZ458">
            <v>543.90361445783185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1651.8554216867442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1651.8554216867442</v>
          </cell>
          <cell r="BZ458">
            <v>42051.855421686756</v>
          </cell>
          <cell r="CA458">
            <v>0</v>
          </cell>
          <cell r="CB458">
            <v>42051.855421686756</v>
          </cell>
          <cell r="CC458">
            <v>77.794444444444451</v>
          </cell>
          <cell r="CD458">
            <v>87907.722222222234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87907.722222222234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3.4930362116991658</v>
          </cell>
          <cell r="CX458">
            <v>1973.5654596100287</v>
          </cell>
          <cell r="CY458">
            <v>0</v>
          </cell>
          <cell r="CZ458">
            <v>0</v>
          </cell>
          <cell r="DA458">
            <v>1973.5654596100287</v>
          </cell>
          <cell r="DB458">
            <v>1452018.943103519</v>
          </cell>
          <cell r="DC458">
            <v>0</v>
          </cell>
          <cell r="DD458">
            <v>1452018.943103519</v>
          </cell>
          <cell r="DE458">
            <v>128617</v>
          </cell>
          <cell r="DF458">
            <v>0</v>
          </cell>
          <cell r="DG458">
            <v>128617</v>
          </cell>
          <cell r="DH458">
            <v>59.714285714285715</v>
          </cell>
          <cell r="DI458">
            <v>0</v>
          </cell>
          <cell r="DJ458">
            <v>0.96</v>
          </cell>
          <cell r="DK458">
            <v>0</v>
          </cell>
          <cell r="DL458">
            <v>0</v>
          </cell>
          <cell r="DO458">
            <v>0</v>
          </cell>
          <cell r="DP458">
            <v>0</v>
          </cell>
          <cell r="DQ458">
            <v>0</v>
          </cell>
          <cell r="DR458">
            <v>1</v>
          </cell>
          <cell r="DS458">
            <v>0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0</v>
          </cell>
          <cell r="DY458">
            <v>0</v>
          </cell>
          <cell r="DZ458">
            <v>0</v>
          </cell>
          <cell r="EA458">
            <v>6507.6</v>
          </cell>
          <cell r="EB458">
            <v>6507.6</v>
          </cell>
          <cell r="EC458">
            <v>0</v>
          </cell>
          <cell r="ED458">
            <v>0</v>
          </cell>
          <cell r="EE458">
            <v>6507.6</v>
          </cell>
          <cell r="EF458">
            <v>6507.6</v>
          </cell>
          <cell r="EG458">
            <v>0</v>
          </cell>
          <cell r="EI458">
            <v>0</v>
          </cell>
          <cell r="EJ458">
            <v>0</v>
          </cell>
          <cell r="EK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135124.6</v>
          </cell>
          <cell r="EQ458">
            <v>0</v>
          </cell>
          <cell r="ER458">
            <v>135124.6</v>
          </cell>
          <cell r="ES458">
            <v>1587143.5431035191</v>
          </cell>
          <cell r="ET458">
            <v>0</v>
          </cell>
          <cell r="EU458">
            <v>1587143.5431035191</v>
          </cell>
          <cell r="EV458">
            <v>1580635.943103519</v>
          </cell>
          <cell r="EW458">
            <v>3781.425701204591</v>
          </cell>
          <cell r="EX458">
            <v>4265</v>
          </cell>
          <cell r="EY458">
            <v>483.57429879540905</v>
          </cell>
          <cell r="EZ458">
            <v>1782770</v>
          </cell>
          <cell r="FA458">
            <v>202134.05689648096</v>
          </cell>
          <cell r="FB458">
            <v>1789277.6</v>
          </cell>
          <cell r="FC458">
            <v>1760906.304746988</v>
          </cell>
          <cell r="FD458">
            <v>0</v>
          </cell>
          <cell r="FE458">
            <v>1789277.6</v>
          </cell>
        </row>
        <row r="459">
          <cell r="A459">
            <v>2619</v>
          </cell>
          <cell r="B459">
            <v>8812619</v>
          </cell>
          <cell r="C459">
            <v>4898</v>
          </cell>
          <cell r="D459" t="str">
            <v>RB054898</v>
          </cell>
          <cell r="E459" t="str">
            <v>Writtle Infant School</v>
          </cell>
          <cell r="F459" t="str">
            <v>P</v>
          </cell>
          <cell r="G459" t="str">
            <v>Y</v>
          </cell>
          <cell r="H459">
            <v>10028346</v>
          </cell>
          <cell r="I459" t="str">
            <v/>
          </cell>
          <cell r="K459">
            <v>2619</v>
          </cell>
          <cell r="L459">
            <v>114917</v>
          </cell>
          <cell r="O459">
            <v>3</v>
          </cell>
          <cell r="P459">
            <v>0</v>
          </cell>
          <cell r="Q459">
            <v>0</v>
          </cell>
          <cell r="S459">
            <v>55</v>
          </cell>
          <cell r="T459">
            <v>119</v>
          </cell>
          <cell r="V459">
            <v>174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174</v>
          </cell>
          <cell r="AF459">
            <v>549509.4</v>
          </cell>
          <cell r="AG459">
            <v>0</v>
          </cell>
          <cell r="AH459">
            <v>0</v>
          </cell>
          <cell r="AI459">
            <v>0</v>
          </cell>
          <cell r="AJ459">
            <v>549509.4</v>
          </cell>
          <cell r="AK459">
            <v>21.999999999999929</v>
          </cell>
          <cell r="AL459">
            <v>10339.999999999967</v>
          </cell>
          <cell r="AM459">
            <v>0</v>
          </cell>
          <cell r="AN459">
            <v>0</v>
          </cell>
          <cell r="AO459">
            <v>10339.999999999967</v>
          </cell>
          <cell r="AP459">
            <v>21.999999999999929</v>
          </cell>
          <cell r="AQ459">
            <v>12979.999999999958</v>
          </cell>
          <cell r="AR459">
            <v>0</v>
          </cell>
          <cell r="AS459">
            <v>0</v>
          </cell>
          <cell r="AT459">
            <v>12979.999999999958</v>
          </cell>
          <cell r="AU459">
            <v>144.00000000000006</v>
          </cell>
          <cell r="AV459">
            <v>0</v>
          </cell>
          <cell r="AW459">
            <v>10.000000000000002</v>
          </cell>
          <cell r="AX459">
            <v>2200.0000000000005</v>
          </cell>
          <cell r="AY459">
            <v>14.999999999999993</v>
          </cell>
          <cell r="AZ459">
            <v>4049.9999999999982</v>
          </cell>
          <cell r="BA459">
            <v>2.9999999999999951</v>
          </cell>
          <cell r="BB459">
            <v>1259.999999999998</v>
          </cell>
          <cell r="BC459">
            <v>1.9999999999999967</v>
          </cell>
          <cell r="BD459">
            <v>919.99999999999852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8429.9999999999945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8429.9999999999945</v>
          </cell>
          <cell r="BZ459">
            <v>31749.99999999992</v>
          </cell>
          <cell r="CA459">
            <v>0</v>
          </cell>
          <cell r="CB459">
            <v>31749.99999999992</v>
          </cell>
          <cell r="CC459">
            <v>42.562994783675983</v>
          </cell>
          <cell r="CD459">
            <v>48096.184105553861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48096.184105553861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13.271186440677972</v>
          </cell>
          <cell r="CX459">
            <v>7498.2203389830547</v>
          </cell>
          <cell r="CY459">
            <v>0</v>
          </cell>
          <cell r="CZ459">
            <v>0</v>
          </cell>
          <cell r="DA459">
            <v>7498.2203389830547</v>
          </cell>
          <cell r="DB459">
            <v>636853.80444453703</v>
          </cell>
          <cell r="DC459">
            <v>0</v>
          </cell>
          <cell r="DD459">
            <v>636853.80444453703</v>
          </cell>
          <cell r="DE459">
            <v>128617</v>
          </cell>
          <cell r="DF459">
            <v>0</v>
          </cell>
          <cell r="DG459">
            <v>128617</v>
          </cell>
          <cell r="DH459">
            <v>58</v>
          </cell>
          <cell r="DI459">
            <v>0</v>
          </cell>
          <cell r="DJ459">
            <v>2.2069999999999999</v>
          </cell>
          <cell r="DK459">
            <v>0</v>
          </cell>
          <cell r="DL459">
            <v>1</v>
          </cell>
          <cell r="DO459">
            <v>0</v>
          </cell>
          <cell r="DP459">
            <v>0</v>
          </cell>
          <cell r="DQ459">
            <v>0</v>
          </cell>
          <cell r="DR459">
            <v>1</v>
          </cell>
          <cell r="DS459">
            <v>0</v>
          </cell>
          <cell r="DT459">
            <v>0</v>
          </cell>
          <cell r="DU459">
            <v>0</v>
          </cell>
          <cell r="DV459">
            <v>0</v>
          </cell>
          <cell r="DW459">
            <v>0</v>
          </cell>
          <cell r="DX459">
            <v>0</v>
          </cell>
          <cell r="DY459">
            <v>0</v>
          </cell>
          <cell r="DZ459">
            <v>0</v>
          </cell>
          <cell r="EA459">
            <v>10274.709999999999</v>
          </cell>
          <cell r="EB459">
            <v>12789.75</v>
          </cell>
          <cell r="EC459">
            <v>2824.0400000000009</v>
          </cell>
          <cell r="ED459">
            <v>2824.0400000000009</v>
          </cell>
          <cell r="EE459">
            <v>18437.830000000002</v>
          </cell>
          <cell r="EF459">
            <v>18437.830000000002</v>
          </cell>
          <cell r="EG459">
            <v>0</v>
          </cell>
          <cell r="EI459">
            <v>0</v>
          </cell>
          <cell r="EJ459">
            <v>0</v>
          </cell>
          <cell r="EK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147054.83000000002</v>
          </cell>
          <cell r="EQ459">
            <v>0</v>
          </cell>
          <cell r="ER459">
            <v>147054.83000000002</v>
          </cell>
          <cell r="ES459">
            <v>783908.63444453711</v>
          </cell>
          <cell r="ET459">
            <v>0</v>
          </cell>
          <cell r="EU459">
            <v>783908.63444453711</v>
          </cell>
          <cell r="EV459">
            <v>765470.80444453703</v>
          </cell>
          <cell r="EW459">
            <v>4399.2574968076842</v>
          </cell>
          <cell r="EX459">
            <v>4265</v>
          </cell>
          <cell r="EY459">
            <v>0</v>
          </cell>
          <cell r="EZ459">
            <v>742110</v>
          </cell>
          <cell r="FA459">
            <v>0</v>
          </cell>
          <cell r="FB459">
            <v>783908.63444453711</v>
          </cell>
          <cell r="FC459">
            <v>780003.2122951888</v>
          </cell>
          <cell r="FD459">
            <v>0</v>
          </cell>
          <cell r="FE459">
            <v>783908.63444453711</v>
          </cell>
        </row>
        <row r="460">
          <cell r="A460">
            <v>2950</v>
          </cell>
          <cell r="B460">
            <v>8812950</v>
          </cell>
          <cell r="C460">
            <v>4896</v>
          </cell>
          <cell r="D460" t="str">
            <v>RB054896</v>
          </cell>
          <cell r="E460" t="str">
            <v>Writtle Junior School</v>
          </cell>
          <cell r="F460" t="str">
            <v>P</v>
          </cell>
          <cell r="G460" t="str">
            <v>Y</v>
          </cell>
          <cell r="H460">
            <v>10025145</v>
          </cell>
          <cell r="I460" t="str">
            <v/>
          </cell>
          <cell r="K460">
            <v>2950</v>
          </cell>
          <cell r="L460">
            <v>115047</v>
          </cell>
          <cell r="O460">
            <v>4</v>
          </cell>
          <cell r="P460">
            <v>0</v>
          </cell>
          <cell r="Q460">
            <v>0</v>
          </cell>
          <cell r="S460">
            <v>0</v>
          </cell>
          <cell r="T460">
            <v>240</v>
          </cell>
          <cell r="V460">
            <v>240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240</v>
          </cell>
          <cell r="AF460">
            <v>757944</v>
          </cell>
          <cell r="AG460">
            <v>0</v>
          </cell>
          <cell r="AH460">
            <v>0</v>
          </cell>
          <cell r="AI460">
            <v>0</v>
          </cell>
          <cell r="AJ460">
            <v>757944</v>
          </cell>
          <cell r="AK460">
            <v>34.999999999999922</v>
          </cell>
          <cell r="AL460">
            <v>16449.999999999964</v>
          </cell>
          <cell r="AM460">
            <v>0</v>
          </cell>
          <cell r="AN460">
            <v>0</v>
          </cell>
          <cell r="AO460">
            <v>16449.999999999964</v>
          </cell>
          <cell r="AP460">
            <v>40.999999999999922</v>
          </cell>
          <cell r="AQ460">
            <v>24189.999999999953</v>
          </cell>
          <cell r="AR460">
            <v>0</v>
          </cell>
          <cell r="AS460">
            <v>0</v>
          </cell>
          <cell r="AT460">
            <v>24189.999999999953</v>
          </cell>
          <cell r="AU460">
            <v>214.99999999999994</v>
          </cell>
          <cell r="AV460">
            <v>0</v>
          </cell>
          <cell r="AW460">
            <v>4.000000000000008</v>
          </cell>
          <cell r="AX460">
            <v>880.00000000000171</v>
          </cell>
          <cell r="AY460">
            <v>16.999999999999993</v>
          </cell>
          <cell r="AZ460">
            <v>4589.9999999999982</v>
          </cell>
          <cell r="BA460">
            <v>1.9999999999999991</v>
          </cell>
          <cell r="BB460">
            <v>839.99999999999966</v>
          </cell>
          <cell r="BC460">
            <v>1.9999999999999991</v>
          </cell>
          <cell r="BD460">
            <v>919.99999999999955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7230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7230</v>
          </cell>
          <cell r="BZ460">
            <v>47869.999999999913</v>
          </cell>
          <cell r="CA460">
            <v>0</v>
          </cell>
          <cell r="CB460">
            <v>47869.999999999913</v>
          </cell>
          <cell r="CC460">
            <v>56.312849162011176</v>
          </cell>
          <cell r="CD460">
            <v>63633.519553072627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63633.519553072627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2.0779220779220782</v>
          </cell>
          <cell r="CX460">
            <v>1174.0259740259742</v>
          </cell>
          <cell r="CY460">
            <v>0</v>
          </cell>
          <cell r="CZ460">
            <v>0</v>
          </cell>
          <cell r="DA460">
            <v>1174.0259740259742</v>
          </cell>
          <cell r="DB460">
            <v>870621.54552709858</v>
          </cell>
          <cell r="DC460">
            <v>0</v>
          </cell>
          <cell r="DD460">
            <v>870621.54552709858</v>
          </cell>
          <cell r="DE460">
            <v>128617</v>
          </cell>
          <cell r="DF460">
            <v>0</v>
          </cell>
          <cell r="DG460">
            <v>128617</v>
          </cell>
          <cell r="DH460">
            <v>60</v>
          </cell>
          <cell r="DI460">
            <v>0</v>
          </cell>
          <cell r="DJ460">
            <v>2.1869999999999998</v>
          </cell>
          <cell r="DK460">
            <v>0</v>
          </cell>
          <cell r="DL460">
            <v>1</v>
          </cell>
          <cell r="DO460">
            <v>0</v>
          </cell>
          <cell r="DP460">
            <v>0</v>
          </cell>
          <cell r="DQ460">
            <v>0</v>
          </cell>
          <cell r="DR460">
            <v>1</v>
          </cell>
          <cell r="DS460">
            <v>0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0</v>
          </cell>
          <cell r="DZ460">
            <v>0</v>
          </cell>
          <cell r="EA460">
            <v>17964</v>
          </cell>
          <cell r="EB460">
            <v>20456.54</v>
          </cell>
          <cell r="EC460">
            <v>0</v>
          </cell>
          <cell r="ED460">
            <v>0</v>
          </cell>
          <cell r="EE460">
            <v>20456.54</v>
          </cell>
          <cell r="EF460">
            <v>20456.54</v>
          </cell>
          <cell r="EG460">
            <v>0</v>
          </cell>
          <cell r="EI460">
            <v>0</v>
          </cell>
          <cell r="EJ460">
            <v>0</v>
          </cell>
          <cell r="EK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149073.54</v>
          </cell>
          <cell r="EQ460">
            <v>0</v>
          </cell>
          <cell r="ER460">
            <v>149073.54</v>
          </cell>
          <cell r="ES460">
            <v>1019695.0855270986</v>
          </cell>
          <cell r="ET460">
            <v>0</v>
          </cell>
          <cell r="EU460">
            <v>1019695.0855270986</v>
          </cell>
          <cell r="EV460">
            <v>999238.54552709858</v>
          </cell>
          <cell r="EW460">
            <v>4163.4939396962445</v>
          </cell>
          <cell r="EX460">
            <v>4265</v>
          </cell>
          <cell r="EY460">
            <v>101.50606030375548</v>
          </cell>
          <cell r="EZ460">
            <v>1023600</v>
          </cell>
          <cell r="FA460">
            <v>24361.454472901416</v>
          </cell>
          <cell r="FB460">
            <v>1044056.54</v>
          </cell>
          <cell r="FC460">
            <v>1028029.4550000001</v>
          </cell>
          <cell r="FD460">
            <v>0</v>
          </cell>
          <cell r="FE460">
            <v>1044056.54</v>
          </cell>
        </row>
        <row r="461">
          <cell r="A461">
            <v>5262</v>
          </cell>
          <cell r="B461">
            <v>8815262</v>
          </cell>
          <cell r="E461" t="str">
            <v>Wyburns Primary School</v>
          </cell>
          <cell r="F461" t="str">
            <v>P</v>
          </cell>
          <cell r="G461" t="str">
            <v/>
          </cell>
          <cell r="H461" t="str">
            <v/>
          </cell>
          <cell r="I461" t="str">
            <v>Y</v>
          </cell>
          <cell r="K461">
            <v>5262</v>
          </cell>
          <cell r="L461">
            <v>145349</v>
          </cell>
          <cell r="O461">
            <v>7</v>
          </cell>
          <cell r="P461">
            <v>0</v>
          </cell>
          <cell r="Q461">
            <v>0</v>
          </cell>
          <cell r="S461">
            <v>21</v>
          </cell>
          <cell r="T461">
            <v>167</v>
          </cell>
          <cell r="V461">
            <v>188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188</v>
          </cell>
          <cell r="AF461">
            <v>593722.79999999993</v>
          </cell>
          <cell r="AG461">
            <v>0</v>
          </cell>
          <cell r="AH461">
            <v>0</v>
          </cell>
          <cell r="AI461">
            <v>0</v>
          </cell>
          <cell r="AJ461">
            <v>593722.79999999993</v>
          </cell>
          <cell r="AK461">
            <v>32.000000000000036</v>
          </cell>
          <cell r="AL461">
            <v>15040.000000000016</v>
          </cell>
          <cell r="AM461">
            <v>0</v>
          </cell>
          <cell r="AN461">
            <v>0</v>
          </cell>
          <cell r="AO461">
            <v>15040.000000000016</v>
          </cell>
          <cell r="AP461">
            <v>34.999999999999915</v>
          </cell>
          <cell r="AQ461">
            <v>20649.999999999949</v>
          </cell>
          <cell r="AR461">
            <v>0</v>
          </cell>
          <cell r="AS461">
            <v>0</v>
          </cell>
          <cell r="AT461">
            <v>20649.999999999949</v>
          </cell>
          <cell r="AU461">
            <v>182.00000000000006</v>
          </cell>
          <cell r="AV461">
            <v>0</v>
          </cell>
          <cell r="AW461">
            <v>0</v>
          </cell>
          <cell r="AX461">
            <v>0</v>
          </cell>
          <cell r="AY461">
            <v>4.0000000000000089</v>
          </cell>
          <cell r="AZ461">
            <v>1080.0000000000025</v>
          </cell>
          <cell r="BA461">
            <v>0.99999999999999944</v>
          </cell>
          <cell r="BB461">
            <v>419.99999999999977</v>
          </cell>
          <cell r="BC461">
            <v>0.99999999999999944</v>
          </cell>
          <cell r="BD461">
            <v>459.99999999999977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1960.000000000002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1960.000000000002</v>
          </cell>
          <cell r="BZ461">
            <v>37649.999999999964</v>
          </cell>
          <cell r="CA461">
            <v>0</v>
          </cell>
          <cell r="CB461">
            <v>37649.999999999964</v>
          </cell>
          <cell r="CC461">
            <v>48.62068965517242</v>
          </cell>
          <cell r="CD461">
            <v>54941.379310344833</v>
          </cell>
          <cell r="CE461">
            <v>0</v>
          </cell>
          <cell r="CF461">
            <v>0</v>
          </cell>
          <cell r="CG461">
            <v>0</v>
          </cell>
          <cell r="CH461">
            <v>0</v>
          </cell>
          <cell r="CI461">
            <v>0</v>
          </cell>
          <cell r="CJ461">
            <v>0</v>
          </cell>
          <cell r="CK461">
            <v>0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54941.379310344833</v>
          </cell>
          <cell r="CR461">
            <v>11.720000000000022</v>
          </cell>
          <cell r="CS461">
            <v>10841.00000000002</v>
          </cell>
          <cell r="CT461">
            <v>0</v>
          </cell>
          <cell r="CU461">
            <v>0</v>
          </cell>
          <cell r="CV461">
            <v>10841.00000000002</v>
          </cell>
          <cell r="CW461">
            <v>2.2514970059880208</v>
          </cell>
          <cell r="CX461">
            <v>1272.0958083832318</v>
          </cell>
          <cell r="CY461">
            <v>0</v>
          </cell>
          <cell r="CZ461">
            <v>0</v>
          </cell>
          <cell r="DA461">
            <v>1272.0958083832318</v>
          </cell>
          <cell r="DB461">
            <v>698427.27511872794</v>
          </cell>
          <cell r="DC461">
            <v>0</v>
          </cell>
          <cell r="DD461">
            <v>698427.27511872794</v>
          </cell>
          <cell r="DE461">
            <v>128617</v>
          </cell>
          <cell r="DF461">
            <v>0</v>
          </cell>
          <cell r="DG461">
            <v>128617</v>
          </cell>
          <cell r="DH461">
            <v>26.857142857142858</v>
          </cell>
          <cell r="DI461">
            <v>0</v>
          </cell>
          <cell r="DJ461">
            <v>0.72499999999999998</v>
          </cell>
          <cell r="DK461">
            <v>0</v>
          </cell>
          <cell r="DL461">
            <v>0</v>
          </cell>
          <cell r="DO461">
            <v>0</v>
          </cell>
          <cell r="DP461">
            <v>0</v>
          </cell>
          <cell r="DQ461">
            <v>0</v>
          </cell>
          <cell r="DR461">
            <v>1</v>
          </cell>
          <cell r="DS461">
            <v>0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DZ461">
            <v>0</v>
          </cell>
          <cell r="EA461">
            <v>3908.8580000000002</v>
          </cell>
          <cell r="EB461">
            <v>3908.8580000000002</v>
          </cell>
          <cell r="EC461">
            <v>0</v>
          </cell>
          <cell r="ED461">
            <v>0</v>
          </cell>
          <cell r="EE461">
            <v>3908.8580000000002</v>
          </cell>
          <cell r="EF461">
            <v>3908.8580000000002</v>
          </cell>
          <cell r="EG461">
            <v>0</v>
          </cell>
          <cell r="EI461">
            <v>0</v>
          </cell>
          <cell r="EJ461">
            <v>0</v>
          </cell>
          <cell r="EK461">
            <v>0</v>
          </cell>
          <cell r="EM461">
            <v>0</v>
          </cell>
          <cell r="EN461">
            <v>0</v>
          </cell>
          <cell r="EO461">
            <v>0</v>
          </cell>
          <cell r="EP461">
            <v>132525.85800000001</v>
          </cell>
          <cell r="EQ461">
            <v>0</v>
          </cell>
          <cell r="ER461">
            <v>132525.85800000001</v>
          </cell>
          <cell r="ES461">
            <v>830953.13311872794</v>
          </cell>
          <cell r="ET461">
            <v>0</v>
          </cell>
          <cell r="EU461">
            <v>830953.13311872794</v>
          </cell>
          <cell r="EV461">
            <v>827044.27511872794</v>
          </cell>
          <cell r="EW461">
            <v>4399.1716761634461</v>
          </cell>
          <cell r="EX461">
            <v>4265</v>
          </cell>
          <cell r="EY461">
            <v>0</v>
          </cell>
          <cell r="EZ461">
            <v>801820</v>
          </cell>
          <cell r="FA461">
            <v>0</v>
          </cell>
          <cell r="FB461">
            <v>830953.13311872794</v>
          </cell>
          <cell r="FC461">
            <v>811369.28339022724</v>
          </cell>
          <cell r="FD461">
            <v>0</v>
          </cell>
          <cell r="FE461">
            <v>830953.13311872794</v>
          </cell>
        </row>
        <row r="462">
          <cell r="A462">
            <v>4029</v>
          </cell>
          <cell r="B462">
            <v>8814029</v>
          </cell>
          <cell r="E462" t="str">
            <v>The Beaulieu Park School</v>
          </cell>
          <cell r="F462" t="str">
            <v>All</v>
          </cell>
          <cell r="G462" t="str">
            <v/>
          </cell>
          <cell r="H462" t="str">
            <v/>
          </cell>
          <cell r="I462" t="str">
            <v>Y</v>
          </cell>
          <cell r="K462">
            <v>4029</v>
          </cell>
          <cell r="L462">
            <v>145916</v>
          </cell>
          <cell r="M462">
            <v>50</v>
          </cell>
          <cell r="N462">
            <v>150</v>
          </cell>
          <cell r="O462">
            <v>5</v>
          </cell>
          <cell r="P462">
            <v>3</v>
          </cell>
          <cell r="Q462">
            <v>1</v>
          </cell>
          <cell r="S462">
            <v>119.16666666666667</v>
          </cell>
          <cell r="T462">
            <v>180</v>
          </cell>
          <cell r="V462">
            <v>299.16666666666669</v>
          </cell>
          <cell r="W462">
            <v>267.5</v>
          </cell>
          <cell r="X462">
            <v>180</v>
          </cell>
          <cell r="Y462">
            <v>180</v>
          </cell>
          <cell r="Z462">
            <v>0</v>
          </cell>
          <cell r="AA462">
            <v>0</v>
          </cell>
          <cell r="AB462">
            <v>627.5</v>
          </cell>
          <cell r="AC462">
            <v>0</v>
          </cell>
          <cell r="AD462">
            <v>627.5</v>
          </cell>
          <cell r="AE462">
            <v>926.66666666666674</v>
          </cell>
          <cell r="AF462">
            <v>944798.25</v>
          </cell>
          <cell r="AG462">
            <v>2778099.375</v>
          </cell>
          <cell r="AH462">
            <v>0</v>
          </cell>
          <cell r="AI462">
            <v>2778099.375</v>
          </cell>
          <cell r="AJ462">
            <v>3722897.625</v>
          </cell>
          <cell r="AK462">
            <v>28.808641975308642</v>
          </cell>
          <cell r="AL462">
            <v>13540.061728395061</v>
          </cell>
          <cell r="AM462">
            <v>56.939814814814795</v>
          </cell>
          <cell r="AN462">
            <v>26761.712962962953</v>
          </cell>
          <cell r="AO462">
            <v>40301.774691358012</v>
          </cell>
          <cell r="AP462">
            <v>28.808641975308642</v>
          </cell>
          <cell r="AQ462">
            <v>16997.0987654321</v>
          </cell>
          <cell r="AR462">
            <v>76.694444444444301</v>
          </cell>
          <cell r="AS462">
            <v>66340.694444444322</v>
          </cell>
          <cell r="AT462">
            <v>83337.793209876429</v>
          </cell>
          <cell r="AU462">
            <v>292.51851851851859</v>
          </cell>
          <cell r="AV462">
            <v>0</v>
          </cell>
          <cell r="AW462">
            <v>3.3240740740740709</v>
          </cell>
          <cell r="AX462">
            <v>731.29629629629562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3.3240740740740709</v>
          </cell>
          <cell r="BD462">
            <v>1529.0740740740725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2260.3703703703682</v>
          </cell>
          <cell r="BJ462">
            <v>574.04629629629642</v>
          </cell>
          <cell r="BK462">
            <v>0</v>
          </cell>
          <cell r="BL462">
            <v>29.050925925925927</v>
          </cell>
          <cell r="BM462">
            <v>9296.2962962962974</v>
          </cell>
          <cell r="BN462">
            <v>5.810185185185186</v>
          </cell>
          <cell r="BO462">
            <v>2469.3287037037039</v>
          </cell>
          <cell r="BP462">
            <v>6.9722222222222152</v>
          </cell>
          <cell r="BQ462">
            <v>4148.4722222222181</v>
          </cell>
          <cell r="BR462">
            <v>11.62037037037036</v>
          </cell>
          <cell r="BS462">
            <v>7553.2407407407336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23467.337962962953</v>
          </cell>
          <cell r="BY462">
            <v>25727.708333333321</v>
          </cell>
          <cell r="BZ462">
            <v>32797.530864197528</v>
          </cell>
          <cell r="CA462">
            <v>116569.74537037022</v>
          </cell>
          <cell r="CB462">
            <v>149367.27623456775</v>
          </cell>
          <cell r="CC462">
            <v>69.805555555555557</v>
          </cell>
          <cell r="CD462">
            <v>78880.277777777781</v>
          </cell>
          <cell r="CE462">
            <v>80.553977272727366</v>
          </cell>
          <cell r="CF462">
            <v>51.979172857102327</v>
          </cell>
          <cell r="CG462">
            <v>54.204545454545517</v>
          </cell>
          <cell r="CH462">
            <v>34.976639679545492</v>
          </cell>
          <cell r="CI462">
            <v>54.204545454545517</v>
          </cell>
          <cell r="CJ462">
            <v>34.976639679545492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121.9324522161933</v>
          </cell>
          <cell r="CP462">
            <v>208504.49328969055</v>
          </cell>
          <cell r="CQ462">
            <v>287384.77106746833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44.875</v>
          </cell>
          <cell r="CX462">
            <v>25354.375</v>
          </cell>
          <cell r="CY462">
            <v>1.1620370370370359</v>
          </cell>
          <cell r="CZ462">
            <v>1777.9166666666649</v>
          </cell>
          <cell r="DA462">
            <v>27132.291666666664</v>
          </cell>
          <cell r="DB462">
            <v>1081830.4336419753</v>
          </cell>
          <cell r="DC462">
            <v>3104951.5303267278</v>
          </cell>
          <cell r="DD462">
            <v>4186781.9639687031</v>
          </cell>
          <cell r="DE462">
            <v>0</v>
          </cell>
          <cell r="DF462">
            <v>121300</v>
          </cell>
          <cell r="DG462">
            <v>121300</v>
          </cell>
          <cell r="DH462">
            <v>102.96296296296298</v>
          </cell>
          <cell r="DI462">
            <v>0</v>
          </cell>
          <cell r="DJ462">
            <v>0</v>
          </cell>
          <cell r="DK462">
            <v>1.4650000000000001</v>
          </cell>
          <cell r="DL462">
            <v>0</v>
          </cell>
          <cell r="DO462">
            <v>0</v>
          </cell>
          <cell r="DP462">
            <v>0</v>
          </cell>
          <cell r="DQ462">
            <v>0</v>
          </cell>
          <cell r="DR462">
            <v>1</v>
          </cell>
          <cell r="DS462">
            <v>0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0</v>
          </cell>
          <cell r="DY462">
            <v>0</v>
          </cell>
          <cell r="DZ462">
            <v>0</v>
          </cell>
          <cell r="EA462">
            <v>0</v>
          </cell>
          <cell r="EB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I462">
            <v>0</v>
          </cell>
          <cell r="EJ462">
            <v>0</v>
          </cell>
          <cell r="EK462">
            <v>0</v>
          </cell>
          <cell r="EM462">
            <v>0</v>
          </cell>
          <cell r="EN462">
            <v>0</v>
          </cell>
          <cell r="EO462">
            <v>0</v>
          </cell>
          <cell r="EP462">
            <v>0</v>
          </cell>
          <cell r="EQ462">
            <v>121300</v>
          </cell>
          <cell r="ER462">
            <v>121300</v>
          </cell>
          <cell r="ES462">
            <v>1081830.4336419753</v>
          </cell>
          <cell r="ET462">
            <v>3226251.5303267278</v>
          </cell>
          <cell r="EU462">
            <v>4308081.9639687035</v>
          </cell>
          <cell r="EV462">
            <v>4308081.9639687035</v>
          </cell>
          <cell r="EW462">
            <v>4649.0093136352916</v>
          </cell>
          <cell r="EX462">
            <v>4791</v>
          </cell>
          <cell r="EY462">
            <v>141.99068636470838</v>
          </cell>
          <cell r="EZ462">
            <v>4439660</v>
          </cell>
          <cell r="FA462">
            <v>131578.03603129648</v>
          </cell>
          <cell r="FB462">
            <v>4439660</v>
          </cell>
          <cell r="FC462">
            <v>4278123.5618179943</v>
          </cell>
          <cell r="FD462">
            <v>0</v>
          </cell>
          <cell r="FE462">
            <v>4439660</v>
          </cell>
        </row>
        <row r="463">
          <cell r="A463">
            <v>5457</v>
          </cell>
          <cell r="B463">
            <v>8815457</v>
          </cell>
          <cell r="E463" t="str">
            <v>Helena Romanes School</v>
          </cell>
          <cell r="F463" t="str">
            <v>All</v>
          </cell>
          <cell r="G463" t="str">
            <v/>
          </cell>
          <cell r="H463" t="str">
            <v/>
          </cell>
          <cell r="I463" t="str">
            <v>Y</v>
          </cell>
          <cell r="J463" t="str">
            <v>VI</v>
          </cell>
          <cell r="K463">
            <v>5457</v>
          </cell>
          <cell r="L463">
            <v>137975</v>
          </cell>
          <cell r="M463">
            <v>55</v>
          </cell>
          <cell r="N463">
            <v>25</v>
          </cell>
          <cell r="O463">
            <v>2</v>
          </cell>
          <cell r="P463">
            <v>3</v>
          </cell>
          <cell r="Q463">
            <v>2</v>
          </cell>
          <cell r="S463">
            <v>37.083333333333336</v>
          </cell>
          <cell r="T463">
            <v>0</v>
          </cell>
          <cell r="V463">
            <v>37.083333333333336</v>
          </cell>
          <cell r="W463">
            <v>273.58333333333331</v>
          </cell>
          <cell r="X463">
            <v>228</v>
          </cell>
          <cell r="Y463">
            <v>184</v>
          </cell>
          <cell r="Z463">
            <v>237</v>
          </cell>
          <cell r="AA463">
            <v>225</v>
          </cell>
          <cell r="AB463">
            <v>685.58333333333337</v>
          </cell>
          <cell r="AC463">
            <v>462</v>
          </cell>
          <cell r="AD463">
            <v>1147.5833333333335</v>
          </cell>
          <cell r="AE463">
            <v>1184.6666666666667</v>
          </cell>
          <cell r="AF463">
            <v>117112.875</v>
          </cell>
          <cell r="AG463">
            <v>3035248.8125</v>
          </cell>
          <cell r="AH463">
            <v>2490937.6800000002</v>
          </cell>
          <cell r="AI463">
            <v>5526186.4924999997</v>
          </cell>
          <cell r="AJ463">
            <v>5643299.3674999997</v>
          </cell>
          <cell r="AK463">
            <v>0</v>
          </cell>
          <cell r="AL463">
            <v>0</v>
          </cell>
          <cell r="AM463">
            <v>122.55744336569539</v>
          </cell>
          <cell r="AN463">
            <v>57601.998381876831</v>
          </cell>
          <cell r="AO463">
            <v>57601.998381876831</v>
          </cell>
          <cell r="AP463">
            <v>0</v>
          </cell>
          <cell r="AQ463">
            <v>0</v>
          </cell>
          <cell r="AR463">
            <v>159.02081494557191</v>
          </cell>
          <cell r="AS463">
            <v>137553.00492791971</v>
          </cell>
          <cell r="AT463">
            <v>137553.00492791971</v>
          </cell>
          <cell r="AU463">
            <v>37.083333333333336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1136.4319051825685</v>
          </cell>
          <cell r="BK463">
            <v>0</v>
          </cell>
          <cell r="BL463">
            <v>3.0412985865724389</v>
          </cell>
          <cell r="BM463">
            <v>973.21554770318039</v>
          </cell>
          <cell r="BN463">
            <v>3.0412985865724389</v>
          </cell>
          <cell r="BO463">
            <v>1292.5518992932866</v>
          </cell>
          <cell r="BP463">
            <v>5.0688309776207312</v>
          </cell>
          <cell r="BQ463">
            <v>3015.9544316843348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5281.7218786808016</v>
          </cell>
          <cell r="BY463">
            <v>5281.7218786808016</v>
          </cell>
          <cell r="BZ463">
            <v>0</v>
          </cell>
          <cell r="CA463">
            <v>200436.72518847734</v>
          </cell>
          <cell r="CB463">
            <v>200436.72518847734</v>
          </cell>
          <cell r="CC463">
            <v>0</v>
          </cell>
          <cell r="CD463">
            <v>0</v>
          </cell>
          <cell r="CE463">
            <v>88.647113594040945</v>
          </cell>
          <cell r="CF463">
            <v>57.201441775959012</v>
          </cell>
          <cell r="CG463">
            <v>73.877094972067027</v>
          </cell>
          <cell r="CH463">
            <v>47.670772067932951</v>
          </cell>
          <cell r="CI463">
            <v>59.620111731843565</v>
          </cell>
          <cell r="CJ463">
            <v>38.471149388156419</v>
          </cell>
          <cell r="CK463">
            <v>63.886956521739052</v>
          </cell>
          <cell r="CL463">
            <v>40.622855433130383</v>
          </cell>
          <cell r="CM463">
            <v>79.838709677419274</v>
          </cell>
          <cell r="CN463">
            <v>46.342702379032218</v>
          </cell>
          <cell r="CO463">
            <v>230.30892104421102</v>
          </cell>
          <cell r="CP463">
            <v>393828.25498560083</v>
          </cell>
          <cell r="CQ463">
            <v>393828.25498560083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6.0987599645704123</v>
          </cell>
          <cell r="CZ463">
            <v>9331.1027457927303</v>
          </cell>
          <cell r="DA463">
            <v>9331.1027457927303</v>
          </cell>
          <cell r="DB463">
            <v>117112.875</v>
          </cell>
          <cell r="DC463">
            <v>6129782.5754198693</v>
          </cell>
          <cell r="DD463">
            <v>6246895.4504198693</v>
          </cell>
          <cell r="DE463">
            <v>0</v>
          </cell>
          <cell r="DF463">
            <v>121300</v>
          </cell>
          <cell r="DG463">
            <v>121300</v>
          </cell>
          <cell r="DH463">
            <v>169.23809523809524</v>
          </cell>
          <cell r="DI463">
            <v>0</v>
          </cell>
          <cell r="DJ463">
            <v>0</v>
          </cell>
          <cell r="DK463">
            <v>7.0449999999999999</v>
          </cell>
          <cell r="DL463">
            <v>1</v>
          </cell>
          <cell r="DO463">
            <v>0</v>
          </cell>
          <cell r="DP463">
            <v>0</v>
          </cell>
          <cell r="DQ463">
            <v>0</v>
          </cell>
          <cell r="DR463">
            <v>1</v>
          </cell>
          <cell r="DS463">
            <v>0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0</v>
          </cell>
          <cell r="DY463">
            <v>0</v>
          </cell>
          <cell r="DZ463">
            <v>0</v>
          </cell>
          <cell r="EA463">
            <v>31798.5</v>
          </cell>
          <cell r="EB463">
            <v>31798.5</v>
          </cell>
          <cell r="EC463">
            <v>0</v>
          </cell>
          <cell r="ED463">
            <v>0</v>
          </cell>
          <cell r="EE463">
            <v>31798.5</v>
          </cell>
          <cell r="EF463">
            <v>995.38073297692733</v>
          </cell>
          <cell r="EG463">
            <v>30803.119267023078</v>
          </cell>
          <cell r="EH463">
            <v>0</v>
          </cell>
          <cell r="EI463">
            <v>0</v>
          </cell>
          <cell r="EJ463">
            <v>0</v>
          </cell>
          <cell r="EK463">
            <v>0</v>
          </cell>
          <cell r="EM463">
            <v>52125</v>
          </cell>
          <cell r="EN463">
            <v>0.81445389486001563</v>
          </cell>
          <cell r="EO463">
            <v>0</v>
          </cell>
          <cell r="EP463">
            <v>995.38073297692733</v>
          </cell>
          <cell r="EQ463">
            <v>152103.11926702308</v>
          </cell>
          <cell r="ER463">
            <v>153098.5</v>
          </cell>
          <cell r="ES463">
            <v>118108.25573297693</v>
          </cell>
          <cell r="ET463">
            <v>6281885.6946868924</v>
          </cell>
          <cell r="EU463">
            <v>6399993.9504198693</v>
          </cell>
          <cell r="EV463">
            <v>6368195.4504198693</v>
          </cell>
          <cell r="EW463">
            <v>5375.5166998479481</v>
          </cell>
          <cell r="EX463">
            <v>5165</v>
          </cell>
          <cell r="EY463">
            <v>0</v>
          </cell>
          <cell r="EZ463">
            <v>6118803.333333334</v>
          </cell>
          <cell r="FA463">
            <v>0</v>
          </cell>
          <cell r="FB463">
            <v>6399993.9504198693</v>
          </cell>
          <cell r="FC463">
            <v>6323726.8603753978</v>
          </cell>
          <cell r="FD463">
            <v>0</v>
          </cell>
          <cell r="FE463">
            <v>6399993.9504198693</v>
          </cell>
        </row>
        <row r="464">
          <cell r="A464">
            <v>4010</v>
          </cell>
          <cell r="B464">
            <v>8814010</v>
          </cell>
          <cell r="E464" t="str">
            <v>Alec Hunter Academy</v>
          </cell>
          <cell r="F464" t="str">
            <v>S</v>
          </cell>
          <cell r="G464" t="str">
            <v/>
          </cell>
          <cell r="H464" t="str">
            <v/>
          </cell>
          <cell r="I464" t="str">
            <v>Y</v>
          </cell>
          <cell r="K464">
            <v>4010</v>
          </cell>
          <cell r="L464">
            <v>139402</v>
          </cell>
          <cell r="O464">
            <v>0</v>
          </cell>
          <cell r="P464">
            <v>3</v>
          </cell>
          <cell r="Q464">
            <v>2</v>
          </cell>
          <cell r="S464">
            <v>0</v>
          </cell>
          <cell r="T464">
            <v>0</v>
          </cell>
          <cell r="V464">
            <v>0</v>
          </cell>
          <cell r="W464">
            <v>224</v>
          </cell>
          <cell r="X464">
            <v>218</v>
          </cell>
          <cell r="Y464">
            <v>195</v>
          </cell>
          <cell r="Z464">
            <v>185</v>
          </cell>
          <cell r="AA464">
            <v>162</v>
          </cell>
          <cell r="AB464">
            <v>637</v>
          </cell>
          <cell r="AC464">
            <v>347</v>
          </cell>
          <cell r="AD464">
            <v>984</v>
          </cell>
          <cell r="AE464">
            <v>984</v>
          </cell>
          <cell r="AF464">
            <v>0</v>
          </cell>
          <cell r="AG464">
            <v>2820158.25</v>
          </cell>
          <cell r="AH464">
            <v>1870899.08</v>
          </cell>
          <cell r="AI464">
            <v>4691057.33</v>
          </cell>
          <cell r="AJ464">
            <v>4691057.33</v>
          </cell>
          <cell r="AK464">
            <v>0</v>
          </cell>
          <cell r="AL464">
            <v>0</v>
          </cell>
          <cell r="AM464">
            <v>156.00000000000034</v>
          </cell>
          <cell r="AN464">
            <v>73320.00000000016</v>
          </cell>
          <cell r="AO464">
            <v>73320.00000000016</v>
          </cell>
          <cell r="AP464">
            <v>0</v>
          </cell>
          <cell r="AQ464">
            <v>0</v>
          </cell>
          <cell r="AR464">
            <v>212.00000000000028</v>
          </cell>
          <cell r="AS464">
            <v>183380.00000000023</v>
          </cell>
          <cell r="AT464">
            <v>183380.00000000023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672.00000000000023</v>
          </cell>
          <cell r="BK464">
            <v>0</v>
          </cell>
          <cell r="BL464">
            <v>201.99999999999955</v>
          </cell>
          <cell r="BM464">
            <v>64639.999999999854</v>
          </cell>
          <cell r="BN464">
            <v>92.000000000000014</v>
          </cell>
          <cell r="BO464">
            <v>39100.000000000007</v>
          </cell>
          <cell r="BP464">
            <v>14.000000000000036</v>
          </cell>
          <cell r="BQ464">
            <v>8330.0000000000218</v>
          </cell>
          <cell r="BR464">
            <v>3.999999999999996</v>
          </cell>
          <cell r="BS464">
            <v>2599.9999999999973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114669.99999999988</v>
          </cell>
          <cell r="BY464">
            <v>114669.99999999988</v>
          </cell>
          <cell r="BZ464">
            <v>0</v>
          </cell>
          <cell r="CA464">
            <v>371370.00000000029</v>
          </cell>
          <cell r="CB464">
            <v>371370.00000000029</v>
          </cell>
          <cell r="CC464">
            <v>0</v>
          </cell>
          <cell r="CD464">
            <v>0</v>
          </cell>
          <cell r="CE464">
            <v>71.166666666666586</v>
          </cell>
          <cell r="CF464">
            <v>45.921810363333279</v>
          </cell>
          <cell r="CG464">
            <v>69.260416666666586</v>
          </cell>
          <cell r="CH464">
            <v>44.691761871458276</v>
          </cell>
          <cell r="CI464">
            <v>61.953124999999929</v>
          </cell>
          <cell r="CJ464">
            <v>39.976575985937451</v>
          </cell>
          <cell r="CK464">
            <v>64.078212290502819</v>
          </cell>
          <cell r="CL464">
            <v>40.744466413966499</v>
          </cell>
          <cell r="CM464">
            <v>51.962264150943383</v>
          </cell>
          <cell r="CN464">
            <v>30.161706673584902</v>
          </cell>
          <cell r="CO464">
            <v>201.49632130828041</v>
          </cell>
          <cell r="CP464">
            <v>344558.70943715953</v>
          </cell>
          <cell r="CQ464">
            <v>344558.70943715953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11.000000000000014</v>
          </cell>
          <cell r="CZ464">
            <v>16830.000000000022</v>
          </cell>
          <cell r="DA464">
            <v>16830.000000000022</v>
          </cell>
          <cell r="DB464">
            <v>0</v>
          </cell>
          <cell r="DC464">
            <v>5423816.0394371599</v>
          </cell>
          <cell r="DD464">
            <v>5423816.0394371599</v>
          </cell>
          <cell r="DE464">
            <v>0</v>
          </cell>
          <cell r="DF464">
            <v>121300</v>
          </cell>
          <cell r="DG464">
            <v>121300</v>
          </cell>
          <cell r="DH464">
            <v>196.8</v>
          </cell>
          <cell r="DI464">
            <v>0</v>
          </cell>
          <cell r="DJ464">
            <v>0</v>
          </cell>
          <cell r="DK464">
            <v>2.0409999999999999</v>
          </cell>
          <cell r="DL464">
            <v>0</v>
          </cell>
          <cell r="DO464">
            <v>0</v>
          </cell>
          <cell r="DP464">
            <v>0</v>
          </cell>
          <cell r="DQ464">
            <v>0</v>
          </cell>
          <cell r="DR464">
            <v>1</v>
          </cell>
          <cell r="DS464">
            <v>0</v>
          </cell>
          <cell r="DT464">
            <v>0</v>
          </cell>
          <cell r="DU464">
            <v>0</v>
          </cell>
          <cell r="DV464">
            <v>0</v>
          </cell>
          <cell r="DW464">
            <v>0</v>
          </cell>
          <cell r="DX464">
            <v>0</v>
          </cell>
          <cell r="DY464">
            <v>0</v>
          </cell>
          <cell r="DZ464">
            <v>0</v>
          </cell>
          <cell r="EA464">
            <v>22086.400000000001</v>
          </cell>
          <cell r="EB464">
            <v>22086.400000000001</v>
          </cell>
          <cell r="EC464">
            <v>0</v>
          </cell>
          <cell r="ED464">
            <v>0</v>
          </cell>
          <cell r="EE464">
            <v>22086.400000000001</v>
          </cell>
          <cell r="EF464">
            <v>0</v>
          </cell>
          <cell r="EG464">
            <v>22086.400000000001</v>
          </cell>
          <cell r="EH464">
            <v>0</v>
          </cell>
          <cell r="EI464">
            <v>0</v>
          </cell>
          <cell r="EJ464">
            <v>0</v>
          </cell>
          <cell r="EK464">
            <v>0</v>
          </cell>
          <cell r="EM464">
            <v>0</v>
          </cell>
          <cell r="EN464">
            <v>0</v>
          </cell>
          <cell r="EO464">
            <v>0</v>
          </cell>
          <cell r="EP464">
            <v>0</v>
          </cell>
          <cell r="EQ464">
            <v>143386.4</v>
          </cell>
          <cell r="ER464">
            <v>143386.4</v>
          </cell>
          <cell r="ES464">
            <v>0</v>
          </cell>
          <cell r="ET464">
            <v>5567202.4394371603</v>
          </cell>
          <cell r="EU464">
            <v>5567202.4394371603</v>
          </cell>
          <cell r="EV464">
            <v>5545116.0394371599</v>
          </cell>
          <cell r="EW464">
            <v>5635.280527883293</v>
          </cell>
          <cell r="EX464">
            <v>5525</v>
          </cell>
          <cell r="EY464">
            <v>0</v>
          </cell>
          <cell r="EZ464">
            <v>5436600</v>
          </cell>
          <cell r="FA464">
            <v>0</v>
          </cell>
          <cell r="FB464">
            <v>5567202.4394371603</v>
          </cell>
          <cell r="FC464">
            <v>5473931.2822464267</v>
          </cell>
          <cell r="FD464">
            <v>0</v>
          </cell>
          <cell r="FE464">
            <v>5567202.4394371603</v>
          </cell>
        </row>
        <row r="465">
          <cell r="A465">
            <v>5442</v>
          </cell>
          <cell r="B465">
            <v>8815442</v>
          </cell>
          <cell r="E465" t="str">
            <v>Anglo European School</v>
          </cell>
          <cell r="F465" t="str">
            <v>S</v>
          </cell>
          <cell r="G465" t="str">
            <v/>
          </cell>
          <cell r="H465" t="str">
            <v/>
          </cell>
          <cell r="I465" t="str">
            <v>Y</v>
          </cell>
          <cell r="J465" t="str">
            <v>VI</v>
          </cell>
          <cell r="K465">
            <v>5442</v>
          </cell>
          <cell r="L465">
            <v>137727</v>
          </cell>
          <cell r="O465">
            <v>0</v>
          </cell>
          <cell r="P465">
            <v>3</v>
          </cell>
          <cell r="Q465">
            <v>2</v>
          </cell>
          <cell r="S465">
            <v>0</v>
          </cell>
          <cell r="T465">
            <v>0</v>
          </cell>
          <cell r="V465">
            <v>0</v>
          </cell>
          <cell r="W465">
            <v>240</v>
          </cell>
          <cell r="X465">
            <v>230</v>
          </cell>
          <cell r="Y465">
            <v>231</v>
          </cell>
          <cell r="Z465">
            <v>225</v>
          </cell>
          <cell r="AA465">
            <v>223</v>
          </cell>
          <cell r="AB465">
            <v>701</v>
          </cell>
          <cell r="AC465">
            <v>448</v>
          </cell>
          <cell r="AD465">
            <v>1149</v>
          </cell>
          <cell r="AE465">
            <v>1149</v>
          </cell>
          <cell r="AF465">
            <v>0</v>
          </cell>
          <cell r="AG465">
            <v>3103502.25</v>
          </cell>
          <cell r="AH465">
            <v>2415454.7200000002</v>
          </cell>
          <cell r="AI465">
            <v>5518956.9700000007</v>
          </cell>
          <cell r="AJ465">
            <v>5518956.9700000007</v>
          </cell>
          <cell r="AK465">
            <v>0</v>
          </cell>
          <cell r="AL465">
            <v>0</v>
          </cell>
          <cell r="AM465">
            <v>62.999999999999979</v>
          </cell>
          <cell r="AN465">
            <v>29609.999999999989</v>
          </cell>
          <cell r="AO465">
            <v>29609.999999999989</v>
          </cell>
          <cell r="AP465">
            <v>0</v>
          </cell>
          <cell r="AQ465">
            <v>0</v>
          </cell>
          <cell r="AR465">
            <v>104.00000000000001</v>
          </cell>
          <cell r="AS465">
            <v>89960.000000000015</v>
          </cell>
          <cell r="AT465">
            <v>89960.000000000015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825.00000000000045</v>
          </cell>
          <cell r="BK465">
            <v>0</v>
          </cell>
          <cell r="BL465">
            <v>126.00000000000043</v>
          </cell>
          <cell r="BM465">
            <v>40320.000000000138</v>
          </cell>
          <cell r="BN465">
            <v>104.00000000000001</v>
          </cell>
          <cell r="BO465">
            <v>44200.000000000007</v>
          </cell>
          <cell r="BP465">
            <v>41.00000000000005</v>
          </cell>
          <cell r="BQ465">
            <v>24395.000000000029</v>
          </cell>
          <cell r="BR465">
            <v>35.000000000000057</v>
          </cell>
          <cell r="BS465">
            <v>22750.000000000036</v>
          </cell>
          <cell r="BT465">
            <v>14.000000000000021</v>
          </cell>
          <cell r="BU465">
            <v>9800.0000000000146</v>
          </cell>
          <cell r="BV465">
            <v>4.0000000000000027</v>
          </cell>
          <cell r="BW465">
            <v>3560.0000000000023</v>
          </cell>
          <cell r="BX465">
            <v>145025.00000000023</v>
          </cell>
          <cell r="BY465">
            <v>145025.00000000023</v>
          </cell>
          <cell r="BZ465">
            <v>0</v>
          </cell>
          <cell r="CA465">
            <v>264595.00000000023</v>
          </cell>
          <cell r="CB465">
            <v>264595.00000000023</v>
          </cell>
          <cell r="CC465">
            <v>0</v>
          </cell>
          <cell r="CD465">
            <v>0</v>
          </cell>
          <cell r="CE465">
            <v>32.153110047846958</v>
          </cell>
          <cell r="CF465">
            <v>20.747480405741669</v>
          </cell>
          <cell r="CG465">
            <v>30.813397129186669</v>
          </cell>
          <cell r="CH465">
            <v>19.883002055502434</v>
          </cell>
          <cell r="CI465">
            <v>30.947368421052698</v>
          </cell>
          <cell r="CJ465">
            <v>19.969449890526356</v>
          </cell>
          <cell r="CK465">
            <v>35.714285714285772</v>
          </cell>
          <cell r="CL465">
            <v>22.709115357142895</v>
          </cell>
          <cell r="CM465">
            <v>47.524590163934505</v>
          </cell>
          <cell r="CN465">
            <v>27.58584083524595</v>
          </cell>
          <cell r="CO465">
            <v>110.8948885441593</v>
          </cell>
          <cell r="CP465">
            <v>189630.2594105124</v>
          </cell>
          <cell r="CQ465">
            <v>189630.2594105124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70.552631578947341</v>
          </cell>
          <cell r="CZ465">
            <v>107945.52631578944</v>
          </cell>
          <cell r="DA465">
            <v>107945.52631578944</v>
          </cell>
          <cell r="DB465">
            <v>0</v>
          </cell>
          <cell r="DC465">
            <v>6081127.755726303</v>
          </cell>
          <cell r="DD465">
            <v>6081127.755726303</v>
          </cell>
          <cell r="DE465">
            <v>0</v>
          </cell>
          <cell r="DF465">
            <v>121300</v>
          </cell>
          <cell r="DG465">
            <v>121300</v>
          </cell>
          <cell r="DH465">
            <v>229.8</v>
          </cell>
          <cell r="DI465">
            <v>0</v>
          </cell>
          <cell r="DJ465">
            <v>0</v>
          </cell>
          <cell r="DK465">
            <v>3.53</v>
          </cell>
          <cell r="DL465">
            <v>1</v>
          </cell>
          <cell r="DO465">
            <v>0</v>
          </cell>
          <cell r="DP465">
            <v>0</v>
          </cell>
          <cell r="DQ465">
            <v>0</v>
          </cell>
          <cell r="DR465">
            <v>1.0156360164</v>
          </cell>
          <cell r="DS465">
            <v>0</v>
          </cell>
          <cell r="DT465">
            <v>96981.262108351715</v>
          </cell>
          <cell r="DU465">
            <v>96981.262108351715</v>
          </cell>
          <cell r="DV465">
            <v>0</v>
          </cell>
          <cell r="DW465">
            <v>0</v>
          </cell>
          <cell r="DX465">
            <v>0</v>
          </cell>
          <cell r="DY465">
            <v>0</v>
          </cell>
          <cell r="DZ465">
            <v>0</v>
          </cell>
          <cell r="EA465">
            <v>33031</v>
          </cell>
          <cell r="EB465">
            <v>33031</v>
          </cell>
          <cell r="EC465">
            <v>0</v>
          </cell>
          <cell r="ED465">
            <v>0</v>
          </cell>
          <cell r="EE465">
            <v>33031</v>
          </cell>
          <cell r="EF465">
            <v>0</v>
          </cell>
          <cell r="EG465">
            <v>33031</v>
          </cell>
          <cell r="EH465">
            <v>0</v>
          </cell>
          <cell r="EI465">
            <v>0</v>
          </cell>
          <cell r="EJ465">
            <v>0</v>
          </cell>
          <cell r="EK465">
            <v>0</v>
          </cell>
          <cell r="EM465">
            <v>0</v>
          </cell>
          <cell r="EN465">
            <v>0</v>
          </cell>
          <cell r="EO465">
            <v>0</v>
          </cell>
          <cell r="EP465">
            <v>0</v>
          </cell>
          <cell r="EQ465">
            <v>251312.26210835172</v>
          </cell>
          <cell r="ER465">
            <v>251312.26210835172</v>
          </cell>
          <cell r="ES465">
            <v>0</v>
          </cell>
          <cell r="ET465">
            <v>6332440.017834655</v>
          </cell>
          <cell r="EU465">
            <v>6332440.017834655</v>
          </cell>
          <cell r="EV465">
            <v>6299409.017834655</v>
          </cell>
          <cell r="EW465">
            <v>5482.5143758352087</v>
          </cell>
          <cell r="EX465">
            <v>5525</v>
          </cell>
          <cell r="EY465">
            <v>42.485624164791261</v>
          </cell>
          <cell r="EZ465">
            <v>6348225</v>
          </cell>
          <cell r="FA465">
            <v>48815.982165344991</v>
          </cell>
          <cell r="FB465">
            <v>6381256</v>
          </cell>
          <cell r="FC465">
            <v>6328880.9338019537</v>
          </cell>
          <cell r="FD465">
            <v>0</v>
          </cell>
          <cell r="FE465">
            <v>6381256</v>
          </cell>
        </row>
        <row r="466">
          <cell r="A466">
            <v>5418</v>
          </cell>
          <cell r="B466">
            <v>8815418</v>
          </cell>
          <cell r="E466" t="str">
            <v>The Appleton School</v>
          </cell>
          <cell r="F466" t="str">
            <v>S</v>
          </cell>
          <cell r="G466" t="str">
            <v/>
          </cell>
          <cell r="H466" t="str">
            <v/>
          </cell>
          <cell r="I466" t="str">
            <v>Y</v>
          </cell>
          <cell r="K466">
            <v>5418</v>
          </cell>
          <cell r="L466">
            <v>136579</v>
          </cell>
          <cell r="O466">
            <v>0</v>
          </cell>
          <cell r="P466">
            <v>3</v>
          </cell>
          <cell r="Q466">
            <v>2</v>
          </cell>
          <cell r="S466">
            <v>0</v>
          </cell>
          <cell r="T466">
            <v>0</v>
          </cell>
          <cell r="V466">
            <v>0</v>
          </cell>
          <cell r="W466">
            <v>299</v>
          </cell>
          <cell r="X466">
            <v>301</v>
          </cell>
          <cell r="Y466">
            <v>271</v>
          </cell>
          <cell r="Z466">
            <v>266</v>
          </cell>
          <cell r="AA466">
            <v>293</v>
          </cell>
          <cell r="AB466">
            <v>871</v>
          </cell>
          <cell r="AC466">
            <v>559</v>
          </cell>
          <cell r="AD466">
            <v>1430</v>
          </cell>
          <cell r="AE466">
            <v>1430</v>
          </cell>
          <cell r="AF466">
            <v>0</v>
          </cell>
          <cell r="AG466">
            <v>3856134.75</v>
          </cell>
          <cell r="AH466">
            <v>3013926.7600000002</v>
          </cell>
          <cell r="AI466">
            <v>6870061.5099999998</v>
          </cell>
          <cell r="AJ466">
            <v>6870061.5099999998</v>
          </cell>
          <cell r="AK466">
            <v>0</v>
          </cell>
          <cell r="AL466">
            <v>0</v>
          </cell>
          <cell r="AM466">
            <v>175.99999999999989</v>
          </cell>
          <cell r="AN466">
            <v>82719.999999999942</v>
          </cell>
          <cell r="AO466">
            <v>82719.999999999942</v>
          </cell>
          <cell r="AP466">
            <v>0</v>
          </cell>
          <cell r="AQ466">
            <v>0</v>
          </cell>
          <cell r="AR466">
            <v>258.99999999999983</v>
          </cell>
          <cell r="AS466">
            <v>224034.99999999985</v>
          </cell>
          <cell r="AT466">
            <v>224034.99999999985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953.99999999999977</v>
          </cell>
          <cell r="BK466">
            <v>0</v>
          </cell>
          <cell r="BL466">
            <v>171.9999999999996</v>
          </cell>
          <cell r="BM466">
            <v>55039.999999999869</v>
          </cell>
          <cell r="BN466">
            <v>112.99999999999997</v>
          </cell>
          <cell r="BO466">
            <v>48024.999999999985</v>
          </cell>
          <cell r="BP466">
            <v>33.000000000000028</v>
          </cell>
          <cell r="BQ466">
            <v>19635.000000000018</v>
          </cell>
          <cell r="BR466">
            <v>107.99999999999996</v>
          </cell>
          <cell r="BS466">
            <v>70199.999999999971</v>
          </cell>
          <cell r="BT466">
            <v>44.000000000000043</v>
          </cell>
          <cell r="BU466">
            <v>30800.000000000029</v>
          </cell>
          <cell r="BV466">
            <v>6.0000000000000062</v>
          </cell>
          <cell r="BW466">
            <v>5340.0000000000055</v>
          </cell>
          <cell r="BX466">
            <v>229039.99999999985</v>
          </cell>
          <cell r="BY466">
            <v>229039.99999999985</v>
          </cell>
          <cell r="BZ466">
            <v>0</v>
          </cell>
          <cell r="CA466">
            <v>535794.99999999965</v>
          </cell>
          <cell r="CB466">
            <v>535794.99999999965</v>
          </cell>
          <cell r="CC466">
            <v>0</v>
          </cell>
          <cell r="CD466">
            <v>0</v>
          </cell>
          <cell r="CE466">
            <v>72.790262172284599</v>
          </cell>
          <cell r="CF466">
            <v>46.969470010861393</v>
          </cell>
          <cell r="CG466">
            <v>73.27715355805239</v>
          </cell>
          <cell r="CH466">
            <v>47.283647067790234</v>
          </cell>
          <cell r="CI466">
            <v>65.973782771535539</v>
          </cell>
          <cell r="CJ466">
            <v>42.570991213857653</v>
          </cell>
          <cell r="CK466">
            <v>55.034482758620712</v>
          </cell>
          <cell r="CL466">
            <v>34.993963692413807</v>
          </cell>
          <cell r="CM466">
            <v>71.734482758620828</v>
          </cell>
          <cell r="CN466">
            <v>41.638571041896633</v>
          </cell>
          <cell r="CO466">
            <v>213.45664302681971</v>
          </cell>
          <cell r="CP466">
            <v>365010.85957586172</v>
          </cell>
          <cell r="CQ466">
            <v>365010.85957586172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2.0226308345120163</v>
          </cell>
          <cell r="CZ466">
            <v>3094.6251768033849</v>
          </cell>
          <cell r="DA466">
            <v>3094.6251768033849</v>
          </cell>
          <cell r="DB466">
            <v>0</v>
          </cell>
          <cell r="DC466">
            <v>7773961.9947526651</v>
          </cell>
          <cell r="DD466">
            <v>7773961.9947526651</v>
          </cell>
          <cell r="DE466">
            <v>0</v>
          </cell>
          <cell r="DF466">
            <v>121300</v>
          </cell>
          <cell r="DG466">
            <v>121300</v>
          </cell>
          <cell r="DH466">
            <v>286</v>
          </cell>
          <cell r="DI466">
            <v>0</v>
          </cell>
          <cell r="DJ466">
            <v>0</v>
          </cell>
          <cell r="DK466">
            <v>2.2389999999999999</v>
          </cell>
          <cell r="DL466">
            <v>0</v>
          </cell>
          <cell r="DO466">
            <v>0</v>
          </cell>
          <cell r="DP466">
            <v>0</v>
          </cell>
          <cell r="DQ466">
            <v>0</v>
          </cell>
          <cell r="DR466">
            <v>1</v>
          </cell>
          <cell r="DS466">
            <v>0</v>
          </cell>
          <cell r="DT466">
            <v>0</v>
          </cell>
          <cell r="DU466">
            <v>0</v>
          </cell>
          <cell r="DV466">
            <v>0</v>
          </cell>
          <cell r="DW466">
            <v>0</v>
          </cell>
          <cell r="DX466">
            <v>0</v>
          </cell>
          <cell r="DY466">
            <v>0</v>
          </cell>
          <cell r="DZ466">
            <v>0</v>
          </cell>
          <cell r="EA466">
            <v>30566</v>
          </cell>
          <cell r="EB466">
            <v>30566</v>
          </cell>
          <cell r="EC466">
            <v>0</v>
          </cell>
          <cell r="ED466">
            <v>0</v>
          </cell>
          <cell r="EE466">
            <v>30566</v>
          </cell>
          <cell r="EF466">
            <v>0</v>
          </cell>
          <cell r="EG466">
            <v>30566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151866</v>
          </cell>
          <cell r="ER466">
            <v>151866</v>
          </cell>
          <cell r="ES466">
            <v>0</v>
          </cell>
          <cell r="ET466">
            <v>7925827.9947526651</v>
          </cell>
          <cell r="EU466">
            <v>7925827.9947526651</v>
          </cell>
          <cell r="EV466">
            <v>7895261.9947526651</v>
          </cell>
          <cell r="EW466">
            <v>5521.1622340927725</v>
          </cell>
          <cell r="EX466">
            <v>5525</v>
          </cell>
          <cell r="EY466">
            <v>3.8377659072275492</v>
          </cell>
          <cell r="EZ466">
            <v>7900750</v>
          </cell>
          <cell r="FA466">
            <v>5488.0052473349497</v>
          </cell>
          <cell r="FB466">
            <v>7931316</v>
          </cell>
          <cell r="FC466">
            <v>7867776.9373297058</v>
          </cell>
          <cell r="FD466">
            <v>0</v>
          </cell>
          <cell r="FE466">
            <v>7931316</v>
          </cell>
        </row>
        <row r="467">
          <cell r="A467">
            <v>6908</v>
          </cell>
          <cell r="B467">
            <v>8816908</v>
          </cell>
          <cell r="E467" t="str">
            <v>The Basildon Lower Academy</v>
          </cell>
          <cell r="F467" t="str">
            <v>S</v>
          </cell>
          <cell r="G467" t="str">
            <v/>
          </cell>
          <cell r="H467" t="str">
            <v/>
          </cell>
          <cell r="I467" t="str">
            <v>Y</v>
          </cell>
          <cell r="K467">
            <v>6908</v>
          </cell>
          <cell r="L467">
            <v>135895</v>
          </cell>
          <cell r="O467">
            <v>0</v>
          </cell>
          <cell r="P467">
            <v>3</v>
          </cell>
          <cell r="Q467">
            <v>0</v>
          </cell>
          <cell r="S467">
            <v>0</v>
          </cell>
          <cell r="T467">
            <v>0</v>
          </cell>
          <cell r="V467">
            <v>0</v>
          </cell>
          <cell r="W467">
            <v>349</v>
          </cell>
          <cell r="X467">
            <v>282</v>
          </cell>
          <cell r="Y467">
            <v>327</v>
          </cell>
          <cell r="Z467">
            <v>0</v>
          </cell>
          <cell r="AA467">
            <v>0</v>
          </cell>
          <cell r="AB467">
            <v>958</v>
          </cell>
          <cell r="AC467">
            <v>0</v>
          </cell>
          <cell r="AD467">
            <v>958</v>
          </cell>
          <cell r="AE467">
            <v>958</v>
          </cell>
          <cell r="AF467">
            <v>0</v>
          </cell>
          <cell r="AG467">
            <v>4241305.5</v>
          </cell>
          <cell r="AH467">
            <v>0</v>
          </cell>
          <cell r="AI467">
            <v>4241305.5</v>
          </cell>
          <cell r="AJ467">
            <v>4241305.5</v>
          </cell>
          <cell r="AK467">
            <v>0</v>
          </cell>
          <cell r="AL467">
            <v>0</v>
          </cell>
          <cell r="AM467">
            <v>413.00000000000006</v>
          </cell>
          <cell r="AN467">
            <v>194110.00000000003</v>
          </cell>
          <cell r="AO467">
            <v>194110.00000000003</v>
          </cell>
          <cell r="AP467">
            <v>0</v>
          </cell>
          <cell r="AQ467">
            <v>0</v>
          </cell>
          <cell r="AR467">
            <v>540.99999999999966</v>
          </cell>
          <cell r="AS467">
            <v>467964.99999999971</v>
          </cell>
          <cell r="AT467">
            <v>467964.99999999971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49.999999999999986</v>
          </cell>
          <cell r="BK467">
            <v>0</v>
          </cell>
          <cell r="BL467">
            <v>99.999999999999972</v>
          </cell>
          <cell r="BM467">
            <v>31999.999999999993</v>
          </cell>
          <cell r="BN467">
            <v>247.00000000000014</v>
          </cell>
          <cell r="BO467">
            <v>104975.00000000006</v>
          </cell>
          <cell r="BP467">
            <v>125.00000000000023</v>
          </cell>
          <cell r="BQ467">
            <v>74375.000000000131</v>
          </cell>
          <cell r="BR467">
            <v>150.99999999999957</v>
          </cell>
          <cell r="BS467">
            <v>98149.999999999724</v>
          </cell>
          <cell r="BT467">
            <v>217.00000000000048</v>
          </cell>
          <cell r="BU467">
            <v>151900.00000000035</v>
          </cell>
          <cell r="BV467">
            <v>68</v>
          </cell>
          <cell r="BW467">
            <v>60520</v>
          </cell>
          <cell r="BX467">
            <v>521920.00000000023</v>
          </cell>
          <cell r="BY467">
            <v>521920.00000000023</v>
          </cell>
          <cell r="BZ467">
            <v>0</v>
          </cell>
          <cell r="CA467">
            <v>1183995</v>
          </cell>
          <cell r="CB467">
            <v>1183995</v>
          </cell>
          <cell r="CC467">
            <v>0</v>
          </cell>
          <cell r="CD467">
            <v>0</v>
          </cell>
          <cell r="CE467">
            <v>181.93770491803278</v>
          </cell>
          <cell r="CF467">
            <v>117.3991866489836</v>
          </cell>
          <cell r="CG467">
            <v>147.00983606557375</v>
          </cell>
          <cell r="CH467">
            <v>94.861233911213091</v>
          </cell>
          <cell r="CI467">
            <v>170.46885245901638</v>
          </cell>
          <cell r="CJ467">
            <v>109.99866485449179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322.25908541468846</v>
          </cell>
          <cell r="CP467">
            <v>551063.03605911729</v>
          </cell>
          <cell r="CQ467">
            <v>551063.03605911729</v>
          </cell>
          <cell r="CR467">
            <v>0</v>
          </cell>
          <cell r="CS467">
            <v>0</v>
          </cell>
          <cell r="CT467">
            <v>1.519999999999996</v>
          </cell>
          <cell r="CU467">
            <v>2021.5999999999947</v>
          </cell>
          <cell r="CV467">
            <v>2021.5999999999947</v>
          </cell>
          <cell r="CW467">
            <v>0</v>
          </cell>
          <cell r="CX467">
            <v>0</v>
          </cell>
          <cell r="CY467">
            <v>48.050156739811889</v>
          </cell>
          <cell r="CZ467">
            <v>73516.739811912194</v>
          </cell>
          <cell r="DA467">
            <v>73516.739811912194</v>
          </cell>
          <cell r="DB467">
            <v>0</v>
          </cell>
          <cell r="DC467">
            <v>6051901.8758710288</v>
          </cell>
          <cell r="DD467">
            <v>6051901.8758710288</v>
          </cell>
          <cell r="DE467">
            <v>0</v>
          </cell>
          <cell r="DF467">
            <v>121300</v>
          </cell>
          <cell r="DG467">
            <v>121300</v>
          </cell>
          <cell r="DH467">
            <v>319.33333333333331</v>
          </cell>
          <cell r="DI467">
            <v>0</v>
          </cell>
          <cell r="DJ467">
            <v>0</v>
          </cell>
          <cell r="DK467">
            <v>1.9850000000000001</v>
          </cell>
          <cell r="DL467">
            <v>0</v>
          </cell>
          <cell r="DO467">
            <v>0</v>
          </cell>
          <cell r="DP467">
            <v>0</v>
          </cell>
          <cell r="DQ467">
            <v>0</v>
          </cell>
          <cell r="DR467">
            <v>1.0156360164</v>
          </cell>
          <cell r="DS467">
            <v>0</v>
          </cell>
          <cell r="DT467">
            <v>96524.285771630224</v>
          </cell>
          <cell r="DU467">
            <v>96524.285771630224</v>
          </cell>
          <cell r="DV467">
            <v>0</v>
          </cell>
          <cell r="DW467">
            <v>0</v>
          </cell>
          <cell r="DX467">
            <v>0</v>
          </cell>
          <cell r="DY467">
            <v>0</v>
          </cell>
          <cell r="DZ467">
            <v>0</v>
          </cell>
          <cell r="EA467">
            <v>50726.36</v>
          </cell>
          <cell r="EB467">
            <v>50726.36</v>
          </cell>
          <cell r="EC467">
            <v>0</v>
          </cell>
          <cell r="ED467">
            <v>0</v>
          </cell>
          <cell r="EE467">
            <v>50726.36</v>
          </cell>
          <cell r="EF467">
            <v>0</v>
          </cell>
          <cell r="EG467">
            <v>50726.36</v>
          </cell>
          <cell r="EH467">
            <v>0</v>
          </cell>
          <cell r="EI467">
            <v>0</v>
          </cell>
          <cell r="EJ467">
            <v>0</v>
          </cell>
          <cell r="EK467">
            <v>0</v>
          </cell>
          <cell r="EM467">
            <v>0</v>
          </cell>
          <cell r="EN467">
            <v>0</v>
          </cell>
          <cell r="EO467">
            <v>0</v>
          </cell>
          <cell r="EP467">
            <v>0</v>
          </cell>
          <cell r="EQ467">
            <v>268550.64577163022</v>
          </cell>
          <cell r="ER467">
            <v>268550.64577163022</v>
          </cell>
          <cell r="ES467">
            <v>0</v>
          </cell>
          <cell r="ET467">
            <v>6320452.5216426589</v>
          </cell>
          <cell r="EU467">
            <v>6320452.5216426589</v>
          </cell>
          <cell r="EV467">
            <v>6269726.1616426585</v>
          </cell>
          <cell r="EW467">
            <v>6544.5993336562196</v>
          </cell>
          <cell r="EX467">
            <v>5321</v>
          </cell>
          <cell r="EY467">
            <v>0</v>
          </cell>
          <cell r="EZ467">
            <v>5097518</v>
          </cell>
          <cell r="FA467">
            <v>0</v>
          </cell>
          <cell r="FB467">
            <v>6320452.5216426589</v>
          </cell>
          <cell r="FC467">
            <v>5880801.3014248814</v>
          </cell>
          <cell r="FD467">
            <v>0</v>
          </cell>
          <cell r="FE467">
            <v>6320452.5216426589</v>
          </cell>
        </row>
        <row r="468">
          <cell r="A468">
            <v>6909</v>
          </cell>
          <cell r="B468">
            <v>8816909</v>
          </cell>
          <cell r="E468" t="str">
            <v>The Basildon Upper Academy</v>
          </cell>
          <cell r="F468" t="str">
            <v>S</v>
          </cell>
          <cell r="G468" t="str">
            <v/>
          </cell>
          <cell r="H468" t="str">
            <v/>
          </cell>
          <cell r="I468" t="str">
            <v>Y</v>
          </cell>
          <cell r="J468" t="str">
            <v>VI</v>
          </cell>
          <cell r="K468">
            <v>6909</v>
          </cell>
          <cell r="L468">
            <v>135897</v>
          </cell>
          <cell r="O468">
            <v>0</v>
          </cell>
          <cell r="P468">
            <v>0</v>
          </cell>
          <cell r="Q468">
            <v>2</v>
          </cell>
          <cell r="S468">
            <v>0</v>
          </cell>
          <cell r="T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261</v>
          </cell>
          <cell r="AA468">
            <v>263</v>
          </cell>
          <cell r="AB468">
            <v>0</v>
          </cell>
          <cell r="AC468">
            <v>524</v>
          </cell>
          <cell r="AD468">
            <v>524</v>
          </cell>
          <cell r="AE468">
            <v>524</v>
          </cell>
          <cell r="AF468">
            <v>0</v>
          </cell>
          <cell r="AG468">
            <v>0</v>
          </cell>
          <cell r="AH468">
            <v>2825219.3600000003</v>
          </cell>
          <cell r="AI468">
            <v>2825219.3600000003</v>
          </cell>
          <cell r="AJ468">
            <v>2825219.3600000003</v>
          </cell>
          <cell r="AK468">
            <v>0</v>
          </cell>
          <cell r="AL468">
            <v>0</v>
          </cell>
          <cell r="AM468">
            <v>205.9999999999998</v>
          </cell>
          <cell r="AN468">
            <v>96819.999999999913</v>
          </cell>
          <cell r="AO468">
            <v>96819.999999999913</v>
          </cell>
          <cell r="AP468">
            <v>0</v>
          </cell>
          <cell r="AQ468">
            <v>0</v>
          </cell>
          <cell r="AR468">
            <v>262</v>
          </cell>
          <cell r="AS468">
            <v>226630</v>
          </cell>
          <cell r="AT468">
            <v>226630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32.999999999999993</v>
          </cell>
          <cell r="BK468">
            <v>0</v>
          </cell>
          <cell r="BL468">
            <v>59.999999999999936</v>
          </cell>
          <cell r="BM468">
            <v>19199.999999999978</v>
          </cell>
          <cell r="BN468">
            <v>112.99999999999997</v>
          </cell>
          <cell r="BO468">
            <v>48024.999999999985</v>
          </cell>
          <cell r="BP468">
            <v>65.000000000000227</v>
          </cell>
          <cell r="BQ468">
            <v>38675.000000000138</v>
          </cell>
          <cell r="BR468">
            <v>103.99999999999996</v>
          </cell>
          <cell r="BS468">
            <v>67599.999999999971</v>
          </cell>
          <cell r="BT468">
            <v>99.000000000000185</v>
          </cell>
          <cell r="BU468">
            <v>69300.000000000131</v>
          </cell>
          <cell r="BV468">
            <v>50.000000000000007</v>
          </cell>
          <cell r="BW468">
            <v>44500.000000000007</v>
          </cell>
          <cell r="BX468">
            <v>287300.00000000023</v>
          </cell>
          <cell r="BY468">
            <v>287300.00000000023</v>
          </cell>
          <cell r="BZ468">
            <v>0</v>
          </cell>
          <cell r="CA468">
            <v>610750.00000000012</v>
          </cell>
          <cell r="CB468">
            <v>610750.00000000012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I468">
            <v>0</v>
          </cell>
          <cell r="CJ468">
            <v>0</v>
          </cell>
          <cell r="CK468">
            <v>116.3766233766234</v>
          </cell>
          <cell r="CL468">
            <v>73.998684623766252</v>
          </cell>
          <cell r="CM468">
            <v>149.50622406638993</v>
          </cell>
          <cell r="CN468">
            <v>86.78149325954351</v>
          </cell>
          <cell r="CO468">
            <v>160.78017788330976</v>
          </cell>
          <cell r="CP468">
            <v>274934.10418045969</v>
          </cell>
          <cell r="CQ468">
            <v>274934.10418045969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25.095785440613021</v>
          </cell>
          <cell r="CZ468">
            <v>38396.55172413792</v>
          </cell>
          <cell r="DA468">
            <v>38396.55172413792</v>
          </cell>
          <cell r="DB468">
            <v>0</v>
          </cell>
          <cell r="DC468">
            <v>3749300.0159045979</v>
          </cell>
          <cell r="DD468">
            <v>3749300.0159045979</v>
          </cell>
          <cell r="DE468">
            <v>0</v>
          </cell>
          <cell r="DF468">
            <v>121300</v>
          </cell>
          <cell r="DG468">
            <v>121300</v>
          </cell>
          <cell r="DH468">
            <v>262</v>
          </cell>
          <cell r="DI468">
            <v>0</v>
          </cell>
          <cell r="DJ468">
            <v>0</v>
          </cell>
          <cell r="DK468">
            <v>2.2160000000000002</v>
          </cell>
          <cell r="DL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1.0156360164</v>
          </cell>
          <cell r="DS468">
            <v>0</v>
          </cell>
          <cell r="DT468">
            <v>60520.765326524583</v>
          </cell>
          <cell r="DU468">
            <v>60520.765326524583</v>
          </cell>
          <cell r="DV468">
            <v>0</v>
          </cell>
          <cell r="DW468">
            <v>0</v>
          </cell>
          <cell r="DX468">
            <v>0</v>
          </cell>
          <cell r="DY468">
            <v>0</v>
          </cell>
          <cell r="DZ468">
            <v>0</v>
          </cell>
          <cell r="EA468">
            <v>46275.942000000003</v>
          </cell>
          <cell r="EB468">
            <v>46275.942000000003</v>
          </cell>
          <cell r="EC468">
            <v>0</v>
          </cell>
          <cell r="ED468">
            <v>0</v>
          </cell>
          <cell r="EE468">
            <v>46275.942000000003</v>
          </cell>
          <cell r="EF468">
            <v>0</v>
          </cell>
          <cell r="EG468">
            <v>46275.942000000003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M468">
            <v>0</v>
          </cell>
          <cell r="EN468">
            <v>0</v>
          </cell>
          <cell r="EO468">
            <v>0</v>
          </cell>
          <cell r="EP468">
            <v>0</v>
          </cell>
          <cell r="EQ468">
            <v>228096.7073265246</v>
          </cell>
          <cell r="ER468">
            <v>228096.7073265246</v>
          </cell>
          <cell r="ES468">
            <v>0</v>
          </cell>
          <cell r="ET468">
            <v>3977396.7232311224</v>
          </cell>
          <cell r="EU468">
            <v>3977396.7232311224</v>
          </cell>
          <cell r="EV468">
            <v>3931120.7812311226</v>
          </cell>
          <cell r="EW468">
            <v>7502.1388954792419</v>
          </cell>
          <cell r="EX468">
            <v>5831</v>
          </cell>
          <cell r="EY468">
            <v>0</v>
          </cell>
          <cell r="EZ468">
            <v>3055444</v>
          </cell>
          <cell r="FA468">
            <v>0</v>
          </cell>
          <cell r="FB468">
            <v>3977396.7232311224</v>
          </cell>
          <cell r="FC468">
            <v>3812757.9064316028</v>
          </cell>
          <cell r="FD468">
            <v>0</v>
          </cell>
          <cell r="FE468">
            <v>3977396.7232311224</v>
          </cell>
        </row>
        <row r="469">
          <cell r="A469">
            <v>5406</v>
          </cell>
          <cell r="B469">
            <v>8815406</v>
          </cell>
          <cell r="C469">
            <v>7880</v>
          </cell>
          <cell r="D469" t="str">
            <v>GMSS7880</v>
          </cell>
          <cell r="E469" t="str">
            <v>Beauchamps High School</v>
          </cell>
          <cell r="F469" t="str">
            <v>S</v>
          </cell>
          <cell r="G469" t="str">
            <v>Y</v>
          </cell>
          <cell r="H469">
            <v>10005222</v>
          </cell>
          <cell r="I469" t="str">
            <v/>
          </cell>
          <cell r="J469" t="str">
            <v>VI</v>
          </cell>
          <cell r="K469">
            <v>5406</v>
          </cell>
          <cell r="L469">
            <v>115322</v>
          </cell>
          <cell r="O469">
            <v>0</v>
          </cell>
          <cell r="P469">
            <v>3</v>
          </cell>
          <cell r="Q469">
            <v>2</v>
          </cell>
          <cell r="S469">
            <v>0</v>
          </cell>
          <cell r="T469">
            <v>0</v>
          </cell>
          <cell r="V469">
            <v>0</v>
          </cell>
          <cell r="W469">
            <v>249</v>
          </cell>
          <cell r="X469">
            <v>243</v>
          </cell>
          <cell r="Y469">
            <v>243</v>
          </cell>
          <cell r="Z469">
            <v>242</v>
          </cell>
          <cell r="AA469">
            <v>243</v>
          </cell>
          <cell r="AB469">
            <v>735</v>
          </cell>
          <cell r="AC469">
            <v>485</v>
          </cell>
          <cell r="AD469">
            <v>1220</v>
          </cell>
          <cell r="AE469">
            <v>1220</v>
          </cell>
          <cell r="AF469">
            <v>0</v>
          </cell>
          <cell r="AG469">
            <v>3254028.75</v>
          </cell>
          <cell r="AH469">
            <v>2614945.4000000004</v>
          </cell>
          <cell r="AI469">
            <v>5868974.1500000004</v>
          </cell>
          <cell r="AJ469">
            <v>5868974.1500000004</v>
          </cell>
          <cell r="AK469">
            <v>0</v>
          </cell>
          <cell r="AL469">
            <v>0</v>
          </cell>
          <cell r="AM469">
            <v>129.9999999999996</v>
          </cell>
          <cell r="AN469">
            <v>61099.999999999811</v>
          </cell>
          <cell r="AO469">
            <v>61099.999999999811</v>
          </cell>
          <cell r="AP469">
            <v>0</v>
          </cell>
          <cell r="AQ469">
            <v>0</v>
          </cell>
          <cell r="AR469">
            <v>190.9999999999996</v>
          </cell>
          <cell r="AS469">
            <v>165214.99999999965</v>
          </cell>
          <cell r="AT469">
            <v>165214.99999999965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1005.0000000000003</v>
          </cell>
          <cell r="BK469">
            <v>0</v>
          </cell>
          <cell r="BL469">
            <v>99.000000000000057</v>
          </cell>
          <cell r="BM469">
            <v>31680.000000000018</v>
          </cell>
          <cell r="BN469">
            <v>49.999999999999936</v>
          </cell>
          <cell r="BO469">
            <v>21249.999999999975</v>
          </cell>
          <cell r="BP469">
            <v>16.000000000000053</v>
          </cell>
          <cell r="BQ469">
            <v>9520.0000000000309</v>
          </cell>
          <cell r="BR469">
            <v>19.000000000000025</v>
          </cell>
          <cell r="BS469">
            <v>12350.000000000016</v>
          </cell>
          <cell r="BT469">
            <v>14.999999999999982</v>
          </cell>
          <cell r="BU469">
            <v>10499.999999999987</v>
          </cell>
          <cell r="BV469">
            <v>16.000000000000053</v>
          </cell>
          <cell r="BW469">
            <v>14240.000000000047</v>
          </cell>
          <cell r="BX469">
            <v>99540.000000000073</v>
          </cell>
          <cell r="BY469">
            <v>99540.000000000073</v>
          </cell>
          <cell r="BZ469">
            <v>0</v>
          </cell>
          <cell r="CA469">
            <v>325854.99999999953</v>
          </cell>
          <cell r="CB469">
            <v>325854.99999999953</v>
          </cell>
          <cell r="CC469">
            <v>0</v>
          </cell>
          <cell r="CD469">
            <v>0</v>
          </cell>
          <cell r="CE469">
            <v>86.112499999999912</v>
          </cell>
          <cell r="CF469">
            <v>55.565928265749939</v>
          </cell>
          <cell r="CG469">
            <v>84.037499999999923</v>
          </cell>
          <cell r="CH469">
            <v>54.22699023524995</v>
          </cell>
          <cell r="CI469">
            <v>84.037499999999923</v>
          </cell>
          <cell r="CJ469">
            <v>54.22699023524995</v>
          </cell>
          <cell r="CK469">
            <v>91.999999999999929</v>
          </cell>
          <cell r="CL469">
            <v>58.498681159999954</v>
          </cell>
          <cell r="CM469">
            <v>90.746887966805076</v>
          </cell>
          <cell r="CN469">
            <v>52.67439864522828</v>
          </cell>
          <cell r="CO469">
            <v>275.19298854147809</v>
          </cell>
          <cell r="CP469">
            <v>470580.01040592755</v>
          </cell>
          <cell r="CQ469">
            <v>470580.01040592755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1.0090984284532674</v>
          </cell>
          <cell r="CZ469">
            <v>1543.920595533499</v>
          </cell>
          <cell r="DA469">
            <v>1543.920595533499</v>
          </cell>
          <cell r="DB469">
            <v>0</v>
          </cell>
          <cell r="DC469">
            <v>6666953.0810014615</v>
          </cell>
          <cell r="DD469">
            <v>6666953.0810014615</v>
          </cell>
          <cell r="DE469">
            <v>0</v>
          </cell>
          <cell r="DF469">
            <v>121300</v>
          </cell>
          <cell r="DG469">
            <v>121300</v>
          </cell>
          <cell r="DH469">
            <v>244</v>
          </cell>
          <cell r="DI469">
            <v>0</v>
          </cell>
          <cell r="DJ469">
            <v>0</v>
          </cell>
          <cell r="DK469">
            <v>2.2839999999999998</v>
          </cell>
          <cell r="DL469">
            <v>0</v>
          </cell>
          <cell r="DO469">
            <v>0</v>
          </cell>
          <cell r="DP469">
            <v>0</v>
          </cell>
          <cell r="DQ469">
            <v>0</v>
          </cell>
          <cell r="DR469">
            <v>1.0156360164</v>
          </cell>
          <cell r="DS469">
            <v>0</v>
          </cell>
          <cell r="DT469">
            <v>106141.23650188943</v>
          </cell>
          <cell r="DU469">
            <v>106141.23650188943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DZ469">
            <v>0</v>
          </cell>
          <cell r="EA469">
            <v>31232</v>
          </cell>
          <cell r="EB469">
            <v>31720</v>
          </cell>
          <cell r="EC469">
            <v>0</v>
          </cell>
          <cell r="ED469">
            <v>0</v>
          </cell>
          <cell r="EE469">
            <v>31720</v>
          </cell>
          <cell r="EF469">
            <v>0</v>
          </cell>
          <cell r="EG469">
            <v>31720</v>
          </cell>
          <cell r="EH469">
            <v>0</v>
          </cell>
          <cell r="EI469">
            <v>0</v>
          </cell>
          <cell r="EJ469">
            <v>0</v>
          </cell>
          <cell r="EK469">
            <v>0</v>
          </cell>
          <cell r="EM469">
            <v>0</v>
          </cell>
          <cell r="EN469">
            <v>0</v>
          </cell>
          <cell r="EO469">
            <v>0</v>
          </cell>
          <cell r="EP469">
            <v>0</v>
          </cell>
          <cell r="EQ469">
            <v>259161.23650188942</v>
          </cell>
          <cell r="ER469">
            <v>259161.23650188942</v>
          </cell>
          <cell r="ES469">
            <v>0</v>
          </cell>
          <cell r="ET469">
            <v>6926114.3175033508</v>
          </cell>
          <cell r="EU469">
            <v>6926114.3175033508</v>
          </cell>
          <cell r="EV469">
            <v>6894394.3175033508</v>
          </cell>
          <cell r="EW469">
            <v>5651.1428831994681</v>
          </cell>
          <cell r="EX469">
            <v>5525</v>
          </cell>
          <cell r="EY469">
            <v>0</v>
          </cell>
          <cell r="EZ469">
            <v>6740500</v>
          </cell>
          <cell r="FA469">
            <v>0</v>
          </cell>
          <cell r="FB469">
            <v>6926114.3175033508</v>
          </cell>
          <cell r="FC469">
            <v>6846939.8644960681</v>
          </cell>
          <cell r="FD469">
            <v>0</v>
          </cell>
          <cell r="FE469">
            <v>6926114.3175033508</v>
          </cell>
        </row>
        <row r="470">
          <cell r="A470">
            <v>4005</v>
          </cell>
          <cell r="B470">
            <v>8814005</v>
          </cell>
          <cell r="E470" t="str">
            <v>Becket Keys Church of England Free School</v>
          </cell>
          <cell r="F470" t="str">
            <v>S</v>
          </cell>
          <cell r="G470" t="str">
            <v/>
          </cell>
          <cell r="H470" t="str">
            <v/>
          </cell>
          <cell r="I470" t="str">
            <v>Y</v>
          </cell>
          <cell r="K470">
            <v>4005</v>
          </cell>
          <cell r="L470">
            <v>138239</v>
          </cell>
          <cell r="O470">
            <v>0</v>
          </cell>
          <cell r="P470">
            <v>3</v>
          </cell>
          <cell r="Q470">
            <v>2</v>
          </cell>
          <cell r="S470">
            <v>0</v>
          </cell>
          <cell r="T470">
            <v>0</v>
          </cell>
          <cell r="V470">
            <v>0</v>
          </cell>
          <cell r="W470">
            <v>168</v>
          </cell>
          <cell r="X470">
            <v>166</v>
          </cell>
          <cell r="Y470">
            <v>171</v>
          </cell>
          <cell r="Z470">
            <v>164</v>
          </cell>
          <cell r="AA470">
            <v>164</v>
          </cell>
          <cell r="AB470">
            <v>505</v>
          </cell>
          <cell r="AC470">
            <v>328</v>
          </cell>
          <cell r="AD470">
            <v>833</v>
          </cell>
          <cell r="AE470">
            <v>833</v>
          </cell>
          <cell r="AF470">
            <v>0</v>
          </cell>
          <cell r="AG470">
            <v>2235761.25</v>
          </cell>
          <cell r="AH470">
            <v>1768457.9200000002</v>
          </cell>
          <cell r="AI470">
            <v>4004219.17</v>
          </cell>
          <cell r="AJ470">
            <v>4004219.17</v>
          </cell>
          <cell r="AK470">
            <v>0</v>
          </cell>
          <cell r="AL470">
            <v>0</v>
          </cell>
          <cell r="AM470">
            <v>80.000000000000043</v>
          </cell>
          <cell r="AN470">
            <v>37600.000000000022</v>
          </cell>
          <cell r="AO470">
            <v>37600.000000000022</v>
          </cell>
          <cell r="AP470">
            <v>0</v>
          </cell>
          <cell r="AQ470">
            <v>0</v>
          </cell>
          <cell r="AR470">
            <v>98.999999999999801</v>
          </cell>
          <cell r="AS470">
            <v>85634.999999999825</v>
          </cell>
          <cell r="AT470">
            <v>85634.999999999825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687.00000000000023</v>
          </cell>
          <cell r="BK470">
            <v>0</v>
          </cell>
          <cell r="BL470">
            <v>115.99999999999969</v>
          </cell>
          <cell r="BM470">
            <v>37119.999999999898</v>
          </cell>
          <cell r="BN470">
            <v>23.999999999999968</v>
          </cell>
          <cell r="BO470">
            <v>10199.999999999987</v>
          </cell>
          <cell r="BP470">
            <v>0.99999999999999933</v>
          </cell>
          <cell r="BQ470">
            <v>594.99999999999966</v>
          </cell>
          <cell r="BR470">
            <v>0.99999999999999933</v>
          </cell>
          <cell r="BS470">
            <v>649.99999999999955</v>
          </cell>
          <cell r="BT470">
            <v>2.9999999999999982</v>
          </cell>
          <cell r="BU470">
            <v>2099.9999999999986</v>
          </cell>
          <cell r="BV470">
            <v>0.99999999999999933</v>
          </cell>
          <cell r="BW470">
            <v>889.99999999999943</v>
          </cell>
          <cell r="BX470">
            <v>51554.999999999884</v>
          </cell>
          <cell r="BY470">
            <v>51554.999999999884</v>
          </cell>
          <cell r="BZ470">
            <v>0</v>
          </cell>
          <cell r="CA470">
            <v>174789.99999999974</v>
          </cell>
          <cell r="CB470">
            <v>174789.99999999974</v>
          </cell>
          <cell r="CC470">
            <v>0</v>
          </cell>
          <cell r="CD470">
            <v>0</v>
          </cell>
          <cell r="CE470">
            <v>41.245508982035901</v>
          </cell>
          <cell r="CF470">
            <v>26.614544849820341</v>
          </cell>
          <cell r="CG470">
            <v>40.75449101796405</v>
          </cell>
          <cell r="CH470">
            <v>26.297705030179625</v>
          </cell>
          <cell r="CI470">
            <v>41.982035928143688</v>
          </cell>
          <cell r="CJ470">
            <v>27.08980457928142</v>
          </cell>
          <cell r="CK470">
            <v>36.100628930817606</v>
          </cell>
          <cell r="CL470">
            <v>22.954773711949684</v>
          </cell>
          <cell r="CM470">
            <v>53.59477124183006</v>
          </cell>
          <cell r="CN470">
            <v>31.109302026143791</v>
          </cell>
          <cell r="CO470">
            <v>134.06613019737486</v>
          </cell>
          <cell r="CP470">
            <v>229253.08263751102</v>
          </cell>
          <cell r="CQ470">
            <v>229253.08263751102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1.9999999999999987</v>
          </cell>
          <cell r="CZ470">
            <v>3059.9999999999982</v>
          </cell>
          <cell r="DA470">
            <v>3059.9999999999982</v>
          </cell>
          <cell r="DB470">
            <v>0</v>
          </cell>
          <cell r="DC470">
            <v>4411322.2526375111</v>
          </cell>
          <cell r="DD470">
            <v>4411322.2526375111</v>
          </cell>
          <cell r="DE470">
            <v>0</v>
          </cell>
          <cell r="DF470">
            <v>121300</v>
          </cell>
          <cell r="DG470">
            <v>121300</v>
          </cell>
          <cell r="DH470">
            <v>166.6</v>
          </cell>
          <cell r="DI470">
            <v>0</v>
          </cell>
          <cell r="DJ470">
            <v>0</v>
          </cell>
          <cell r="DK470">
            <v>2.2280000000000002</v>
          </cell>
          <cell r="DL470">
            <v>0</v>
          </cell>
          <cell r="DO470">
            <v>0</v>
          </cell>
          <cell r="DP470">
            <v>0</v>
          </cell>
          <cell r="DQ470">
            <v>0</v>
          </cell>
          <cell r="DR470">
            <v>1.0156360164</v>
          </cell>
          <cell r="DS470">
            <v>0</v>
          </cell>
          <cell r="DT470">
            <v>70872.15587724511</v>
          </cell>
          <cell r="DU470">
            <v>70872.15587724511</v>
          </cell>
          <cell r="DV470">
            <v>0</v>
          </cell>
          <cell r="DW470">
            <v>0</v>
          </cell>
          <cell r="DX470">
            <v>0</v>
          </cell>
          <cell r="DY470">
            <v>0</v>
          </cell>
          <cell r="DZ470">
            <v>0</v>
          </cell>
          <cell r="EA470">
            <v>24807.759999999998</v>
          </cell>
          <cell r="EB470">
            <v>24807.759999999998</v>
          </cell>
          <cell r="EC470">
            <v>0</v>
          </cell>
          <cell r="ED470">
            <v>0</v>
          </cell>
          <cell r="EE470">
            <v>24807.759999999998</v>
          </cell>
          <cell r="EF470">
            <v>0</v>
          </cell>
          <cell r="EG470">
            <v>24807.759999999998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M470">
            <v>0</v>
          </cell>
          <cell r="EN470">
            <v>0</v>
          </cell>
          <cell r="EO470">
            <v>0</v>
          </cell>
          <cell r="EP470">
            <v>0</v>
          </cell>
          <cell r="EQ470">
            <v>216979.91587724513</v>
          </cell>
          <cell r="ER470">
            <v>216979.91587724513</v>
          </cell>
          <cell r="ES470">
            <v>0</v>
          </cell>
          <cell r="ET470">
            <v>4628302.1685147565</v>
          </cell>
          <cell r="EU470">
            <v>4628302.1685147565</v>
          </cell>
          <cell r="EV470">
            <v>4603494.4085147558</v>
          </cell>
          <cell r="EW470">
            <v>5526.4038517584104</v>
          </cell>
          <cell r="EX470">
            <v>5525</v>
          </cell>
          <cell r="EY470">
            <v>0</v>
          </cell>
          <cell r="EZ470">
            <v>4602325</v>
          </cell>
          <cell r="FA470">
            <v>0</v>
          </cell>
          <cell r="FB470">
            <v>4628302.1685147565</v>
          </cell>
          <cell r="FC470">
            <v>4591300.5537636532</v>
          </cell>
          <cell r="FD470">
            <v>0</v>
          </cell>
          <cell r="FE470">
            <v>4628302.1685147565</v>
          </cell>
        </row>
        <row r="471">
          <cell r="A471">
            <v>5468</v>
          </cell>
          <cell r="B471">
            <v>8815468</v>
          </cell>
          <cell r="E471" t="str">
            <v>The Billericay School</v>
          </cell>
          <cell r="F471" t="str">
            <v>S</v>
          </cell>
          <cell r="G471" t="str">
            <v/>
          </cell>
          <cell r="H471" t="str">
            <v/>
          </cell>
          <cell r="I471" t="str">
            <v>Y</v>
          </cell>
          <cell r="J471" t="str">
            <v>VI</v>
          </cell>
          <cell r="K471">
            <v>5468</v>
          </cell>
          <cell r="L471">
            <v>136861</v>
          </cell>
          <cell r="O471">
            <v>0</v>
          </cell>
          <cell r="P471">
            <v>3</v>
          </cell>
          <cell r="Q471">
            <v>2</v>
          </cell>
          <cell r="S471">
            <v>0</v>
          </cell>
          <cell r="T471">
            <v>0</v>
          </cell>
          <cell r="V471">
            <v>0</v>
          </cell>
          <cell r="W471">
            <v>280</v>
          </cell>
          <cell r="X471">
            <v>278</v>
          </cell>
          <cell r="Y471">
            <v>275</v>
          </cell>
          <cell r="Z471">
            <v>278</v>
          </cell>
          <cell r="AA471">
            <v>281</v>
          </cell>
          <cell r="AB471">
            <v>833</v>
          </cell>
          <cell r="AC471">
            <v>559</v>
          </cell>
          <cell r="AD471">
            <v>1392</v>
          </cell>
          <cell r="AE471">
            <v>1392</v>
          </cell>
          <cell r="AF471">
            <v>0</v>
          </cell>
          <cell r="AG471">
            <v>3687899.25</v>
          </cell>
          <cell r="AH471">
            <v>3013926.7600000002</v>
          </cell>
          <cell r="AI471">
            <v>6701826.0099999998</v>
          </cell>
          <cell r="AJ471">
            <v>6701826.0099999998</v>
          </cell>
          <cell r="AK471">
            <v>0</v>
          </cell>
          <cell r="AL471">
            <v>0</v>
          </cell>
          <cell r="AM471">
            <v>148.00000000000031</v>
          </cell>
          <cell r="AN471">
            <v>69560.000000000146</v>
          </cell>
          <cell r="AO471">
            <v>69560.000000000146</v>
          </cell>
          <cell r="AP471">
            <v>0</v>
          </cell>
          <cell r="AQ471">
            <v>0</v>
          </cell>
          <cell r="AR471">
            <v>212.99999999999952</v>
          </cell>
          <cell r="AS471">
            <v>184244.99999999959</v>
          </cell>
          <cell r="AT471">
            <v>184244.99999999959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1020.7332854061819</v>
          </cell>
          <cell r="BK471">
            <v>0</v>
          </cell>
          <cell r="BL471">
            <v>63.045291157440758</v>
          </cell>
          <cell r="BM471">
            <v>20174.493170381043</v>
          </cell>
          <cell r="BN471">
            <v>133.09561466570818</v>
          </cell>
          <cell r="BO471">
            <v>56565.636232925979</v>
          </cell>
          <cell r="BP471">
            <v>68.048885693745476</v>
          </cell>
          <cell r="BQ471">
            <v>40489.086987778559</v>
          </cell>
          <cell r="BR471">
            <v>18.01294033069728</v>
          </cell>
          <cell r="BS471">
            <v>11708.411214953232</v>
          </cell>
          <cell r="BT471">
            <v>27.01941049604606</v>
          </cell>
          <cell r="BU471">
            <v>18913.587347232242</v>
          </cell>
          <cell r="BV471">
            <v>62.044572250179698</v>
          </cell>
          <cell r="BW471">
            <v>55219.669302659931</v>
          </cell>
          <cell r="BX471">
            <v>203070.88425593096</v>
          </cell>
          <cell r="BY471">
            <v>203070.88425593096</v>
          </cell>
          <cell r="BZ471">
            <v>0</v>
          </cell>
          <cell r="CA471">
            <v>456875.88425593066</v>
          </cell>
          <cell r="CB471">
            <v>456875.88425593066</v>
          </cell>
          <cell r="CC471">
            <v>0</v>
          </cell>
          <cell r="CD471">
            <v>0</v>
          </cell>
          <cell r="CE471">
            <v>73.903345724907155</v>
          </cell>
          <cell r="CF471">
            <v>47.687710926394111</v>
          </cell>
          <cell r="CG471">
            <v>73.375464684014972</v>
          </cell>
          <cell r="CH471">
            <v>47.347084419777012</v>
          </cell>
          <cell r="CI471">
            <v>72.583643122676676</v>
          </cell>
          <cell r="CJ471">
            <v>46.836144659851364</v>
          </cell>
          <cell r="CK471">
            <v>60.748148148148282</v>
          </cell>
          <cell r="CL471">
            <v>38.6270277128149</v>
          </cell>
          <cell r="CM471">
            <v>59.103321033210271</v>
          </cell>
          <cell r="CN471">
            <v>34.306762062177093</v>
          </cell>
          <cell r="CO471">
            <v>214.80472978101452</v>
          </cell>
          <cell r="CP471">
            <v>367316.08792553481</v>
          </cell>
          <cell r="CQ471">
            <v>367316.08792553481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5.003594536304818</v>
          </cell>
          <cell r="CZ471">
            <v>7655.4996405463717</v>
          </cell>
          <cell r="DA471">
            <v>7655.4996405463717</v>
          </cell>
          <cell r="DB471">
            <v>0</v>
          </cell>
          <cell r="DC471">
            <v>7533673.481822012</v>
          </cell>
          <cell r="DD471">
            <v>7533673.481822012</v>
          </cell>
          <cell r="DE471">
            <v>0</v>
          </cell>
          <cell r="DF471">
            <v>121300</v>
          </cell>
          <cell r="DG471">
            <v>121300</v>
          </cell>
          <cell r="DH471">
            <v>278.39999999999998</v>
          </cell>
          <cell r="DI471">
            <v>0</v>
          </cell>
          <cell r="DJ471">
            <v>0</v>
          </cell>
          <cell r="DK471">
            <v>1.857</v>
          </cell>
          <cell r="DL471">
            <v>0</v>
          </cell>
          <cell r="DO471">
            <v>0</v>
          </cell>
          <cell r="DP471">
            <v>0</v>
          </cell>
          <cell r="DQ471">
            <v>0</v>
          </cell>
          <cell r="DR471">
            <v>1.0156360164</v>
          </cell>
          <cell r="DS471">
            <v>0</v>
          </cell>
          <cell r="DT471">
            <v>119693.29090333414</v>
          </cell>
          <cell r="DU471">
            <v>119693.29090333414</v>
          </cell>
          <cell r="DV471">
            <v>0</v>
          </cell>
          <cell r="DW471">
            <v>0</v>
          </cell>
          <cell r="DX471">
            <v>0</v>
          </cell>
          <cell r="DY471">
            <v>0</v>
          </cell>
          <cell r="DZ471">
            <v>0</v>
          </cell>
          <cell r="EA471">
            <v>38454</v>
          </cell>
          <cell r="EB471">
            <v>38454</v>
          </cell>
          <cell r="EC471">
            <v>0</v>
          </cell>
          <cell r="ED471">
            <v>0</v>
          </cell>
          <cell r="EE471">
            <v>38454</v>
          </cell>
          <cell r="EF471">
            <v>0</v>
          </cell>
          <cell r="EG471">
            <v>38454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M471">
            <v>0</v>
          </cell>
          <cell r="EN471">
            <v>0</v>
          </cell>
          <cell r="EO471">
            <v>0</v>
          </cell>
          <cell r="EP471">
            <v>0</v>
          </cell>
          <cell r="EQ471">
            <v>279447.29090333416</v>
          </cell>
          <cell r="ER471">
            <v>279447.29090333416</v>
          </cell>
          <cell r="ES471">
            <v>0</v>
          </cell>
          <cell r="ET471">
            <v>7813120.7727253465</v>
          </cell>
          <cell r="EU471">
            <v>7813120.7727253465</v>
          </cell>
          <cell r="EV471">
            <v>7774666.7727253465</v>
          </cell>
          <cell r="EW471">
            <v>5585.249118337174</v>
          </cell>
          <cell r="EX471">
            <v>5525</v>
          </cell>
          <cell r="EY471">
            <v>0</v>
          </cell>
          <cell r="EZ471">
            <v>7690800</v>
          </cell>
          <cell r="FA471">
            <v>0</v>
          </cell>
          <cell r="FB471">
            <v>7813120.7727253465</v>
          </cell>
          <cell r="FC471">
            <v>7715165.1410976807</v>
          </cell>
          <cell r="FD471">
            <v>0</v>
          </cell>
          <cell r="FE471">
            <v>7813120.7727253465</v>
          </cell>
        </row>
        <row r="472">
          <cell r="A472">
            <v>5416</v>
          </cell>
          <cell r="B472">
            <v>8815416</v>
          </cell>
          <cell r="E472" t="str">
            <v>The Boswells School</v>
          </cell>
          <cell r="F472" t="str">
            <v>S</v>
          </cell>
          <cell r="G472" t="str">
            <v/>
          </cell>
          <cell r="H472" t="str">
            <v/>
          </cell>
          <cell r="I472" t="str">
            <v>Y</v>
          </cell>
          <cell r="J472" t="str">
            <v>VI</v>
          </cell>
          <cell r="K472">
            <v>5416</v>
          </cell>
          <cell r="L472">
            <v>137874</v>
          </cell>
          <cell r="O472">
            <v>0</v>
          </cell>
          <cell r="P472">
            <v>3</v>
          </cell>
          <cell r="Q472">
            <v>2</v>
          </cell>
          <cell r="S472">
            <v>0</v>
          </cell>
          <cell r="T472">
            <v>0</v>
          </cell>
          <cell r="V472">
            <v>0</v>
          </cell>
          <cell r="W472">
            <v>237</v>
          </cell>
          <cell r="X472">
            <v>241</v>
          </cell>
          <cell r="Y472">
            <v>245</v>
          </cell>
          <cell r="Z472">
            <v>247</v>
          </cell>
          <cell r="AA472">
            <v>252</v>
          </cell>
          <cell r="AB472">
            <v>723</v>
          </cell>
          <cell r="AC472">
            <v>499</v>
          </cell>
          <cell r="AD472">
            <v>1222</v>
          </cell>
          <cell r="AE472">
            <v>1222</v>
          </cell>
          <cell r="AF472">
            <v>0</v>
          </cell>
          <cell r="AG472">
            <v>3200901.75</v>
          </cell>
          <cell r="AH472">
            <v>2690428.3600000003</v>
          </cell>
          <cell r="AI472">
            <v>5891330.1100000003</v>
          </cell>
          <cell r="AJ472">
            <v>5891330.1100000003</v>
          </cell>
          <cell r="AK472">
            <v>0</v>
          </cell>
          <cell r="AL472">
            <v>0</v>
          </cell>
          <cell r="AM472">
            <v>149.99999999999974</v>
          </cell>
          <cell r="AN472">
            <v>70499.999999999884</v>
          </cell>
          <cell r="AO472">
            <v>70499.999999999884</v>
          </cell>
          <cell r="AP472">
            <v>0</v>
          </cell>
          <cell r="AQ472">
            <v>0</v>
          </cell>
          <cell r="AR472">
            <v>194.00000000000034</v>
          </cell>
          <cell r="AS472">
            <v>167810.00000000029</v>
          </cell>
          <cell r="AT472">
            <v>167810.00000000029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1063.7409836065567</v>
          </cell>
          <cell r="BK472">
            <v>0</v>
          </cell>
          <cell r="BL472">
            <v>79.129508196721261</v>
          </cell>
          <cell r="BM472">
            <v>25321.442622950803</v>
          </cell>
          <cell r="BN472">
            <v>9.0147540983606564</v>
          </cell>
          <cell r="BO472">
            <v>3831.2704918032791</v>
          </cell>
          <cell r="BP472">
            <v>34.055737704918045</v>
          </cell>
          <cell r="BQ472">
            <v>20263.163934426237</v>
          </cell>
          <cell r="BR472">
            <v>36.059016393442654</v>
          </cell>
          <cell r="BS472">
            <v>23438.360655737724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72854.237704918036</v>
          </cell>
          <cell r="BY472">
            <v>72854.237704918036</v>
          </cell>
          <cell r="BZ472">
            <v>0</v>
          </cell>
          <cell r="CA472">
            <v>311164.2377049182</v>
          </cell>
          <cell r="CB472">
            <v>311164.2377049182</v>
          </cell>
          <cell r="CC472">
            <v>0</v>
          </cell>
          <cell r="CD472">
            <v>0</v>
          </cell>
          <cell r="CE472">
            <v>77.025000000000006</v>
          </cell>
          <cell r="CF472">
            <v>49.702024963500001</v>
          </cell>
          <cell r="CG472">
            <v>78.325000000000003</v>
          </cell>
          <cell r="CH472">
            <v>50.540877705500002</v>
          </cell>
          <cell r="CI472">
            <v>79.625</v>
          </cell>
          <cell r="CJ472">
            <v>51.379730447499995</v>
          </cell>
          <cell r="CK472">
            <v>99.004132231405023</v>
          </cell>
          <cell r="CL472">
            <v>62.952295270950451</v>
          </cell>
          <cell r="CM472">
            <v>64.275303643724627</v>
          </cell>
          <cell r="CN472">
            <v>37.308860314979718</v>
          </cell>
          <cell r="CO472">
            <v>251.88378870243017</v>
          </cell>
          <cell r="CP472">
            <v>430721.27868115559</v>
          </cell>
          <cell r="CQ472">
            <v>430721.27868115559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22.163231657048648</v>
          </cell>
          <cell r="CZ472">
            <v>33909.744435284432</v>
          </cell>
          <cell r="DA472">
            <v>33909.744435284432</v>
          </cell>
          <cell r="DB472">
            <v>0</v>
          </cell>
          <cell r="DC472">
            <v>6667125.3708213577</v>
          </cell>
          <cell r="DD472">
            <v>6667125.3708213577</v>
          </cell>
          <cell r="DE472">
            <v>0</v>
          </cell>
          <cell r="DF472">
            <v>121300</v>
          </cell>
          <cell r="DG472">
            <v>121300</v>
          </cell>
          <cell r="DH472">
            <v>244.4</v>
          </cell>
          <cell r="DI472">
            <v>0</v>
          </cell>
          <cell r="DJ472">
            <v>0</v>
          </cell>
          <cell r="DK472">
            <v>2.069</v>
          </cell>
          <cell r="DL472">
            <v>0</v>
          </cell>
          <cell r="DO472">
            <v>0</v>
          </cell>
          <cell r="DP472">
            <v>0</v>
          </cell>
          <cell r="DQ472">
            <v>0</v>
          </cell>
          <cell r="DR472">
            <v>1</v>
          </cell>
          <cell r="DS472">
            <v>0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DZ472">
            <v>0</v>
          </cell>
          <cell r="EA472">
            <v>30319.5</v>
          </cell>
          <cell r="EB472">
            <v>30319.5</v>
          </cell>
          <cell r="EC472">
            <v>0</v>
          </cell>
          <cell r="ED472">
            <v>0</v>
          </cell>
          <cell r="EE472">
            <v>30319.5</v>
          </cell>
          <cell r="EF472">
            <v>0</v>
          </cell>
          <cell r="EG472">
            <v>30319.5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M472">
            <v>0</v>
          </cell>
          <cell r="EN472">
            <v>0</v>
          </cell>
          <cell r="EO472">
            <v>0</v>
          </cell>
          <cell r="EP472">
            <v>0</v>
          </cell>
          <cell r="EQ472">
            <v>151619.5</v>
          </cell>
          <cell r="ER472">
            <v>151619.5</v>
          </cell>
          <cell r="ES472">
            <v>0</v>
          </cell>
          <cell r="ET472">
            <v>6818744.8708213577</v>
          </cell>
          <cell r="EU472">
            <v>6818744.8708213577</v>
          </cell>
          <cell r="EV472">
            <v>6788425.3708213577</v>
          </cell>
          <cell r="EW472">
            <v>5555.1762445346631</v>
          </cell>
          <cell r="EX472">
            <v>5525</v>
          </cell>
          <cell r="EY472">
            <v>0</v>
          </cell>
          <cell r="EZ472">
            <v>6751550</v>
          </cell>
          <cell r="FA472">
            <v>0</v>
          </cell>
          <cell r="FB472">
            <v>6818744.8708213577</v>
          </cell>
          <cell r="FC472">
            <v>6702035.5462887101</v>
          </cell>
          <cell r="FD472">
            <v>0</v>
          </cell>
          <cell r="FE472">
            <v>6818744.8708213577</v>
          </cell>
        </row>
        <row r="473">
          <cell r="A473">
            <v>4027</v>
          </cell>
          <cell r="B473">
            <v>8814027</v>
          </cell>
          <cell r="E473" t="str">
            <v>Brentwood County High School</v>
          </cell>
          <cell r="F473" t="str">
            <v>S</v>
          </cell>
          <cell r="G473" t="str">
            <v/>
          </cell>
          <cell r="H473" t="str">
            <v/>
          </cell>
          <cell r="I473" t="str">
            <v>Y</v>
          </cell>
          <cell r="J473" t="str">
            <v>VI</v>
          </cell>
          <cell r="K473">
            <v>4027</v>
          </cell>
          <cell r="L473">
            <v>145474</v>
          </cell>
          <cell r="O473">
            <v>0</v>
          </cell>
          <cell r="P473">
            <v>3</v>
          </cell>
          <cell r="Q473">
            <v>2</v>
          </cell>
          <cell r="S473">
            <v>0</v>
          </cell>
          <cell r="T473">
            <v>0</v>
          </cell>
          <cell r="V473">
            <v>0</v>
          </cell>
          <cell r="W473">
            <v>104</v>
          </cell>
          <cell r="X473">
            <v>121</v>
          </cell>
          <cell r="Y473">
            <v>154</v>
          </cell>
          <cell r="Z473">
            <v>92</v>
          </cell>
          <cell r="AA473">
            <v>138</v>
          </cell>
          <cell r="AB473">
            <v>379</v>
          </cell>
          <cell r="AC473">
            <v>230</v>
          </cell>
          <cell r="AD473">
            <v>609</v>
          </cell>
          <cell r="AE473">
            <v>609</v>
          </cell>
          <cell r="AF473">
            <v>0</v>
          </cell>
          <cell r="AG473">
            <v>1677927.75</v>
          </cell>
          <cell r="AH473">
            <v>1240077.2000000002</v>
          </cell>
          <cell r="AI473">
            <v>2918004.95</v>
          </cell>
          <cell r="AJ473">
            <v>2918004.95</v>
          </cell>
          <cell r="AK473">
            <v>0</v>
          </cell>
          <cell r="AL473">
            <v>0</v>
          </cell>
          <cell r="AM473">
            <v>107.00000000000014</v>
          </cell>
          <cell r="AN473">
            <v>50290.000000000065</v>
          </cell>
          <cell r="AO473">
            <v>50290.000000000065</v>
          </cell>
          <cell r="AP473">
            <v>0</v>
          </cell>
          <cell r="AQ473">
            <v>0</v>
          </cell>
          <cell r="AR473">
            <v>159.99999999999983</v>
          </cell>
          <cell r="AS473">
            <v>138399.99999999985</v>
          </cell>
          <cell r="AT473">
            <v>138399.99999999985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444</v>
          </cell>
          <cell r="BK473">
            <v>0</v>
          </cell>
          <cell r="BL473">
            <v>71.000000000000043</v>
          </cell>
          <cell r="BM473">
            <v>22720.000000000015</v>
          </cell>
          <cell r="BN473">
            <v>45.000000000000028</v>
          </cell>
          <cell r="BO473">
            <v>19125.000000000011</v>
          </cell>
          <cell r="BP473">
            <v>11.999999999999973</v>
          </cell>
          <cell r="BQ473">
            <v>7139.9999999999845</v>
          </cell>
          <cell r="BR473">
            <v>11</v>
          </cell>
          <cell r="BS473">
            <v>7150</v>
          </cell>
          <cell r="BT473">
            <v>21.000000000000028</v>
          </cell>
          <cell r="BU473">
            <v>14700.00000000002</v>
          </cell>
          <cell r="BV473">
            <v>5.0000000000000009</v>
          </cell>
          <cell r="BW473">
            <v>4450.0000000000009</v>
          </cell>
          <cell r="BX473">
            <v>75285.000000000029</v>
          </cell>
          <cell r="BY473">
            <v>75285.000000000029</v>
          </cell>
          <cell r="BZ473">
            <v>0</v>
          </cell>
          <cell r="CA473">
            <v>263974.99999999994</v>
          </cell>
          <cell r="CB473">
            <v>263974.99999999994</v>
          </cell>
          <cell r="CC473">
            <v>0</v>
          </cell>
          <cell r="CD473">
            <v>0</v>
          </cell>
          <cell r="CE473">
            <v>32.767123287671239</v>
          </cell>
          <cell r="CF473">
            <v>21.143685551780827</v>
          </cell>
          <cell r="CG473">
            <v>38.123287671232887</v>
          </cell>
          <cell r="CH473">
            <v>24.599864920821922</v>
          </cell>
          <cell r="CI473">
            <v>48.520547945205493</v>
          </cell>
          <cell r="CJ473">
            <v>31.308918990136995</v>
          </cell>
          <cell r="CK473">
            <v>36.800000000000004</v>
          </cell>
          <cell r="CL473">
            <v>23.399472464000002</v>
          </cell>
          <cell r="CM473">
            <v>54.984375</v>
          </cell>
          <cell r="CN473">
            <v>31.915903155468754</v>
          </cell>
          <cell r="CO473">
            <v>132.36784508220848</v>
          </cell>
          <cell r="CP473">
            <v>226349.01509057649</v>
          </cell>
          <cell r="CQ473">
            <v>226349.01509057649</v>
          </cell>
          <cell r="CR473">
            <v>0</v>
          </cell>
          <cell r="CS473">
            <v>0</v>
          </cell>
          <cell r="CT473">
            <v>4.527434210526323</v>
          </cell>
          <cell r="CU473">
            <v>6021.4875000000093</v>
          </cell>
          <cell r="CV473">
            <v>6021.4875000000093</v>
          </cell>
          <cell r="CW473">
            <v>0</v>
          </cell>
          <cell r="CX473">
            <v>0</v>
          </cell>
          <cell r="CY473">
            <v>12.159733777038273</v>
          </cell>
          <cell r="CZ473">
            <v>18604.392678868557</v>
          </cell>
          <cell r="DA473">
            <v>18604.392678868557</v>
          </cell>
          <cell r="DB473">
            <v>0</v>
          </cell>
          <cell r="DC473">
            <v>3432954.8452694449</v>
          </cell>
          <cell r="DD473">
            <v>3432954.8452694449</v>
          </cell>
          <cell r="DE473">
            <v>0</v>
          </cell>
          <cell r="DF473">
            <v>121300</v>
          </cell>
          <cell r="DG473">
            <v>121300</v>
          </cell>
          <cell r="DH473">
            <v>121.8</v>
          </cell>
          <cell r="DI473">
            <v>0</v>
          </cell>
          <cell r="DJ473">
            <v>0</v>
          </cell>
          <cell r="DK473">
            <v>1.5580000000000001</v>
          </cell>
          <cell r="DL473">
            <v>0</v>
          </cell>
          <cell r="DO473">
            <v>0</v>
          </cell>
          <cell r="DP473">
            <v>0</v>
          </cell>
          <cell r="DQ473">
            <v>0</v>
          </cell>
          <cell r="DR473">
            <v>1.0156360164</v>
          </cell>
          <cell r="DS473">
            <v>0</v>
          </cell>
          <cell r="DT473">
            <v>55574.38705041253</v>
          </cell>
          <cell r="DU473">
            <v>55574.38705041253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DZ473">
            <v>0</v>
          </cell>
          <cell r="EA473">
            <v>31404.1</v>
          </cell>
          <cell r="EB473">
            <v>31404.1</v>
          </cell>
          <cell r="EC473">
            <v>0</v>
          </cell>
          <cell r="ED473">
            <v>0</v>
          </cell>
          <cell r="EE473">
            <v>31404.1</v>
          </cell>
          <cell r="EF473">
            <v>0</v>
          </cell>
          <cell r="EG473">
            <v>31404.1</v>
          </cell>
          <cell r="EH473">
            <v>0</v>
          </cell>
          <cell r="EI473">
            <v>0</v>
          </cell>
          <cell r="EJ473">
            <v>0</v>
          </cell>
          <cell r="EK473">
            <v>0</v>
          </cell>
          <cell r="EM473">
            <v>0</v>
          </cell>
          <cell r="EN473">
            <v>0</v>
          </cell>
          <cell r="EO473">
            <v>0</v>
          </cell>
          <cell r="EP473">
            <v>0</v>
          </cell>
          <cell r="EQ473">
            <v>208278.48705041254</v>
          </cell>
          <cell r="ER473">
            <v>208278.48705041254</v>
          </cell>
          <cell r="ES473">
            <v>0</v>
          </cell>
          <cell r="ET473">
            <v>3641233.3323198576</v>
          </cell>
          <cell r="EU473">
            <v>3641233.3323198576</v>
          </cell>
          <cell r="EV473">
            <v>3609829.2323198575</v>
          </cell>
          <cell r="EW473">
            <v>5927.4700038092897</v>
          </cell>
          <cell r="EX473">
            <v>5525</v>
          </cell>
          <cell r="EY473">
            <v>0</v>
          </cell>
          <cell r="EZ473">
            <v>3364725</v>
          </cell>
          <cell r="FA473">
            <v>0</v>
          </cell>
          <cell r="FB473">
            <v>3641233.3323198576</v>
          </cell>
          <cell r="FC473">
            <v>3585078.168697942</v>
          </cell>
          <cell r="FD473">
            <v>0</v>
          </cell>
          <cell r="FE473">
            <v>3641233.3323198576</v>
          </cell>
        </row>
        <row r="474">
          <cell r="A474">
            <v>5461</v>
          </cell>
          <cell r="B474">
            <v>8815461</v>
          </cell>
          <cell r="E474" t="str">
            <v>Brentwood Ursuline Convent High School</v>
          </cell>
          <cell r="F474" t="str">
            <v>S</v>
          </cell>
          <cell r="G474" t="str">
            <v/>
          </cell>
          <cell r="H474" t="str">
            <v/>
          </cell>
          <cell r="I474" t="str">
            <v>Y</v>
          </cell>
          <cell r="J474" t="str">
            <v>VI</v>
          </cell>
          <cell r="K474">
            <v>5461</v>
          </cell>
          <cell r="L474">
            <v>138834</v>
          </cell>
          <cell r="O474">
            <v>0</v>
          </cell>
          <cell r="P474">
            <v>3</v>
          </cell>
          <cell r="Q474">
            <v>2</v>
          </cell>
          <cell r="S474">
            <v>0</v>
          </cell>
          <cell r="T474">
            <v>0</v>
          </cell>
          <cell r="V474">
            <v>0</v>
          </cell>
          <cell r="W474">
            <v>173</v>
          </cell>
          <cell r="X474">
            <v>170</v>
          </cell>
          <cell r="Y474">
            <v>173</v>
          </cell>
          <cell r="Z474">
            <v>173</v>
          </cell>
          <cell r="AA474">
            <v>172</v>
          </cell>
          <cell r="AB474">
            <v>516</v>
          </cell>
          <cell r="AC474">
            <v>345</v>
          </cell>
          <cell r="AD474">
            <v>861</v>
          </cell>
          <cell r="AE474">
            <v>861</v>
          </cell>
          <cell r="AF474">
            <v>0</v>
          </cell>
          <cell r="AG474">
            <v>2284461</v>
          </cell>
          <cell r="AH474">
            <v>1860115.8</v>
          </cell>
          <cell r="AI474">
            <v>4144576.8</v>
          </cell>
          <cell r="AJ474">
            <v>4144576.8</v>
          </cell>
          <cell r="AK474">
            <v>0</v>
          </cell>
          <cell r="AL474">
            <v>0</v>
          </cell>
          <cell r="AM474">
            <v>67.000000000000014</v>
          </cell>
          <cell r="AN474">
            <v>31490.000000000007</v>
          </cell>
          <cell r="AO474">
            <v>31490.000000000007</v>
          </cell>
          <cell r="AP474">
            <v>0</v>
          </cell>
          <cell r="AQ474">
            <v>0</v>
          </cell>
          <cell r="AR474">
            <v>111.99999999999989</v>
          </cell>
          <cell r="AS474">
            <v>96879.999999999898</v>
          </cell>
          <cell r="AT474">
            <v>96879.999999999898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486.5651162790694</v>
          </cell>
          <cell r="BK474">
            <v>0</v>
          </cell>
          <cell r="BL474">
            <v>120.13953488372074</v>
          </cell>
          <cell r="BM474">
            <v>38444.651162790637</v>
          </cell>
          <cell r="BN474">
            <v>121.14069767441892</v>
          </cell>
          <cell r="BO474">
            <v>51484.796511628039</v>
          </cell>
          <cell r="BP474">
            <v>45.052325581395316</v>
          </cell>
          <cell r="BQ474">
            <v>26806.133720930211</v>
          </cell>
          <cell r="BR474">
            <v>41.047674418604686</v>
          </cell>
          <cell r="BS474">
            <v>26680.988372093045</v>
          </cell>
          <cell r="BT474">
            <v>31.036046511627926</v>
          </cell>
          <cell r="BU474">
            <v>21725.232558139549</v>
          </cell>
          <cell r="BV474">
            <v>16.018604651162793</v>
          </cell>
          <cell r="BW474">
            <v>14256.558139534885</v>
          </cell>
          <cell r="BX474">
            <v>179398.36046511639</v>
          </cell>
          <cell r="BY474">
            <v>179398.36046511639</v>
          </cell>
          <cell r="BZ474">
            <v>0</v>
          </cell>
          <cell r="CA474">
            <v>307768.36046511633</v>
          </cell>
          <cell r="CB474">
            <v>307768.36046511633</v>
          </cell>
          <cell r="CC474">
            <v>0</v>
          </cell>
          <cell r="CD474">
            <v>0</v>
          </cell>
          <cell r="CE474">
            <v>18.987804878048848</v>
          </cell>
          <cell r="CF474">
            <v>12.252286297317116</v>
          </cell>
          <cell r="CG474">
            <v>18.658536585365919</v>
          </cell>
          <cell r="CH474">
            <v>12.039818904878091</v>
          </cell>
          <cell r="CI474">
            <v>18.987804878048848</v>
          </cell>
          <cell r="CJ474">
            <v>12.252286297317116</v>
          </cell>
          <cell r="CK474">
            <v>30.135483870967782</v>
          </cell>
          <cell r="CL474">
            <v>19.161805027935511</v>
          </cell>
          <cell r="CM474">
            <v>28.490797546012253</v>
          </cell>
          <cell r="CN474">
            <v>16.537598823312877</v>
          </cell>
          <cell r="CO474">
            <v>72.24379535076072</v>
          </cell>
          <cell r="CP474">
            <v>123536.89004980083</v>
          </cell>
          <cell r="CQ474">
            <v>123536.89004980083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7.0000000000000027</v>
          </cell>
          <cell r="CZ474">
            <v>10710.000000000004</v>
          </cell>
          <cell r="DA474">
            <v>10710.000000000004</v>
          </cell>
          <cell r="DB474">
            <v>0</v>
          </cell>
          <cell r="DC474">
            <v>4586592.0505149178</v>
          </cell>
          <cell r="DD474">
            <v>4586592.0505149178</v>
          </cell>
          <cell r="DE474">
            <v>0</v>
          </cell>
          <cell r="DF474">
            <v>121300</v>
          </cell>
          <cell r="DG474">
            <v>121300</v>
          </cell>
          <cell r="DH474">
            <v>172.2</v>
          </cell>
          <cell r="DI474">
            <v>0</v>
          </cell>
          <cell r="DJ474">
            <v>0</v>
          </cell>
          <cell r="DK474">
            <v>1.3029999999999999</v>
          </cell>
          <cell r="DL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1.0156360164</v>
          </cell>
          <cell r="DS474">
            <v>0</v>
          </cell>
          <cell r="DT474">
            <v>73612.677311280917</v>
          </cell>
          <cell r="DU474">
            <v>73612.677311280917</v>
          </cell>
          <cell r="DV474">
            <v>0</v>
          </cell>
          <cell r="DW474">
            <v>0</v>
          </cell>
          <cell r="DX474">
            <v>0</v>
          </cell>
          <cell r="DY474">
            <v>0</v>
          </cell>
          <cell r="DZ474">
            <v>0</v>
          </cell>
          <cell r="EA474">
            <v>24058.400000000001</v>
          </cell>
          <cell r="EB474">
            <v>24058.400000000001</v>
          </cell>
          <cell r="EC474">
            <v>0</v>
          </cell>
          <cell r="ED474">
            <v>0</v>
          </cell>
          <cell r="EE474">
            <v>24058.400000000001</v>
          </cell>
          <cell r="EF474">
            <v>0</v>
          </cell>
          <cell r="EG474">
            <v>24058.400000000001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M474">
            <v>0</v>
          </cell>
          <cell r="EN474">
            <v>0</v>
          </cell>
          <cell r="EO474">
            <v>0</v>
          </cell>
          <cell r="EP474">
            <v>0</v>
          </cell>
          <cell r="EQ474">
            <v>218971.07731128091</v>
          </cell>
          <cell r="ER474">
            <v>218971.07731128091</v>
          </cell>
          <cell r="ES474">
            <v>0</v>
          </cell>
          <cell r="ET474">
            <v>4805563.1278261989</v>
          </cell>
          <cell r="EU474">
            <v>4805563.1278261989</v>
          </cell>
          <cell r="EV474">
            <v>4781504.7278261986</v>
          </cell>
          <cell r="EW474">
            <v>5553.4317396355382</v>
          </cell>
          <cell r="EX474">
            <v>5525</v>
          </cell>
          <cell r="EY474">
            <v>0</v>
          </cell>
          <cell r="EZ474">
            <v>4757025</v>
          </cell>
          <cell r="FA474">
            <v>0</v>
          </cell>
          <cell r="FB474">
            <v>4805563.1278261989</v>
          </cell>
          <cell r="FC474">
            <v>4780968.3536343388</v>
          </cell>
          <cell r="FD474">
            <v>0</v>
          </cell>
          <cell r="FE474">
            <v>4805563.1278261989</v>
          </cell>
        </row>
        <row r="475">
          <cell r="A475">
            <v>5407</v>
          </cell>
          <cell r="B475">
            <v>8815407</v>
          </cell>
          <cell r="E475" t="str">
            <v>The Bromfords School and Sixth Form College</v>
          </cell>
          <cell r="F475" t="str">
            <v>S</v>
          </cell>
          <cell r="G475" t="str">
            <v/>
          </cell>
          <cell r="H475">
            <v>10004648</v>
          </cell>
          <cell r="I475" t="str">
            <v>Y</v>
          </cell>
          <cell r="J475" t="str">
            <v>VI</v>
          </cell>
          <cell r="K475">
            <v>5407</v>
          </cell>
          <cell r="L475">
            <v>139181</v>
          </cell>
          <cell r="O475">
            <v>0</v>
          </cell>
          <cell r="P475">
            <v>3</v>
          </cell>
          <cell r="Q475">
            <v>2</v>
          </cell>
          <cell r="S475">
            <v>0</v>
          </cell>
          <cell r="T475">
            <v>0</v>
          </cell>
          <cell r="V475">
            <v>0</v>
          </cell>
          <cell r="W475">
            <v>225</v>
          </cell>
          <cell r="X475">
            <v>221</v>
          </cell>
          <cell r="Y475">
            <v>212</v>
          </cell>
          <cell r="Z475">
            <v>221</v>
          </cell>
          <cell r="AA475">
            <v>184</v>
          </cell>
          <cell r="AB475">
            <v>658</v>
          </cell>
          <cell r="AC475">
            <v>405</v>
          </cell>
          <cell r="AD475">
            <v>1063</v>
          </cell>
          <cell r="AE475">
            <v>1063</v>
          </cell>
          <cell r="AF475">
            <v>0</v>
          </cell>
          <cell r="AG475">
            <v>2913130.5</v>
          </cell>
          <cell r="AH475">
            <v>2183614.2000000002</v>
          </cell>
          <cell r="AI475">
            <v>5096744.7</v>
          </cell>
          <cell r="AJ475">
            <v>5096744.7</v>
          </cell>
          <cell r="AK475">
            <v>0</v>
          </cell>
          <cell r="AL475">
            <v>0</v>
          </cell>
          <cell r="AM475">
            <v>189.99999999999983</v>
          </cell>
          <cell r="AN475">
            <v>89299.999999999913</v>
          </cell>
          <cell r="AO475">
            <v>89299.999999999913</v>
          </cell>
          <cell r="AP475">
            <v>0</v>
          </cell>
          <cell r="AQ475">
            <v>0</v>
          </cell>
          <cell r="AR475">
            <v>266.99999999999994</v>
          </cell>
          <cell r="AS475">
            <v>230954.99999999994</v>
          </cell>
          <cell r="AT475">
            <v>230954.99999999994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590.555555555556</v>
          </cell>
          <cell r="BK475">
            <v>0</v>
          </cell>
          <cell r="BL475">
            <v>104.09792843691153</v>
          </cell>
          <cell r="BM475">
            <v>33311.337099811688</v>
          </cell>
          <cell r="BN475">
            <v>161.15160075329615</v>
          </cell>
          <cell r="BO475">
            <v>68489.430320150859</v>
          </cell>
          <cell r="BP475">
            <v>51.048022598870055</v>
          </cell>
          <cell r="BQ475">
            <v>30373.573446327682</v>
          </cell>
          <cell r="BR475">
            <v>77.072504708097895</v>
          </cell>
          <cell r="BS475">
            <v>50097.128060263633</v>
          </cell>
          <cell r="BT475">
            <v>60.056497175141203</v>
          </cell>
          <cell r="BU475">
            <v>42039.548022598843</v>
          </cell>
          <cell r="BV475">
            <v>19.017890772128101</v>
          </cell>
          <cell r="BW475">
            <v>16925.922787194009</v>
          </cell>
          <cell r="BX475">
            <v>241236.93973634671</v>
          </cell>
          <cell r="BY475">
            <v>241236.93973634671</v>
          </cell>
          <cell r="BZ475">
            <v>0</v>
          </cell>
          <cell r="CA475">
            <v>561491.9397363466</v>
          </cell>
          <cell r="CB475">
            <v>561491.9397363466</v>
          </cell>
          <cell r="CC475">
            <v>0</v>
          </cell>
          <cell r="CD475">
            <v>0</v>
          </cell>
          <cell r="CE475">
            <v>100.1196172248804</v>
          </cell>
          <cell r="CF475">
            <v>64.604319566985652</v>
          </cell>
          <cell r="CG475">
            <v>98.339712918660311</v>
          </cell>
          <cell r="CH475">
            <v>63.455798330239247</v>
          </cell>
          <cell r="CI475">
            <v>94.334928229665096</v>
          </cell>
          <cell r="CJ475">
            <v>60.871625547559823</v>
          </cell>
          <cell r="CK475">
            <v>109.49545454545444</v>
          </cell>
          <cell r="CL475">
            <v>69.623257433954478</v>
          </cell>
          <cell r="CM475">
            <v>88.827586206896527</v>
          </cell>
          <cell r="CN475">
            <v>51.560332165517231</v>
          </cell>
          <cell r="CO475">
            <v>310.11533304425643</v>
          </cell>
          <cell r="CP475">
            <v>530297.21950567851</v>
          </cell>
          <cell r="CQ475">
            <v>530297.21950567851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2.9999999999999987</v>
          </cell>
          <cell r="CZ475">
            <v>4589.9999999999982</v>
          </cell>
          <cell r="DA475">
            <v>4589.9999999999982</v>
          </cell>
          <cell r="DB475">
            <v>0</v>
          </cell>
          <cell r="DC475">
            <v>6193123.8592420258</v>
          </cell>
          <cell r="DD475">
            <v>6193123.8592420258</v>
          </cell>
          <cell r="DE475">
            <v>0</v>
          </cell>
          <cell r="DF475">
            <v>121300</v>
          </cell>
          <cell r="DG475">
            <v>121300</v>
          </cell>
          <cell r="DH475">
            <v>212.6</v>
          </cell>
          <cell r="DI475">
            <v>0</v>
          </cell>
          <cell r="DJ475">
            <v>0</v>
          </cell>
          <cell r="DK475">
            <v>2.004</v>
          </cell>
          <cell r="DL475">
            <v>0</v>
          </cell>
          <cell r="DO475">
            <v>0</v>
          </cell>
          <cell r="DP475">
            <v>0</v>
          </cell>
          <cell r="DQ475">
            <v>0</v>
          </cell>
          <cell r="DR475">
            <v>1.0156360164</v>
          </cell>
          <cell r="DS475">
            <v>0</v>
          </cell>
          <cell r="DT475">
            <v>98732.43501965965</v>
          </cell>
          <cell r="DU475">
            <v>98732.43501965965</v>
          </cell>
          <cell r="DV475">
            <v>0</v>
          </cell>
          <cell r="DW475">
            <v>0</v>
          </cell>
          <cell r="DX475">
            <v>0</v>
          </cell>
          <cell r="DY475">
            <v>0</v>
          </cell>
          <cell r="DZ475">
            <v>0</v>
          </cell>
          <cell r="EA475">
            <v>31798.5</v>
          </cell>
          <cell r="EB475">
            <v>31798.5</v>
          </cell>
          <cell r="EC475">
            <v>0</v>
          </cell>
          <cell r="ED475">
            <v>0</v>
          </cell>
          <cell r="EE475">
            <v>31798.5</v>
          </cell>
          <cell r="EF475">
            <v>0</v>
          </cell>
          <cell r="EG475">
            <v>31798.5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M475">
            <v>0</v>
          </cell>
          <cell r="EN475">
            <v>0</v>
          </cell>
          <cell r="EO475">
            <v>0</v>
          </cell>
          <cell r="EP475">
            <v>0</v>
          </cell>
          <cell r="EQ475">
            <v>251830.93501965964</v>
          </cell>
          <cell r="ER475">
            <v>251830.93501965964</v>
          </cell>
          <cell r="ES475">
            <v>0</v>
          </cell>
          <cell r="ET475">
            <v>6444954.7942616856</v>
          </cell>
          <cell r="EU475">
            <v>6444954.7942616856</v>
          </cell>
          <cell r="EV475">
            <v>6413156.2942616856</v>
          </cell>
          <cell r="EW475">
            <v>6033.0727133223763</v>
          </cell>
          <cell r="EX475">
            <v>5525</v>
          </cell>
          <cell r="EY475">
            <v>0</v>
          </cell>
          <cell r="EZ475">
            <v>5873075</v>
          </cell>
          <cell r="FA475">
            <v>0</v>
          </cell>
          <cell r="FB475">
            <v>6444954.7942616856</v>
          </cell>
          <cell r="FC475">
            <v>6213492.2338906638</v>
          </cell>
          <cell r="FD475">
            <v>0</v>
          </cell>
          <cell r="FE475">
            <v>6444954.7942616856</v>
          </cell>
        </row>
        <row r="476">
          <cell r="A476">
            <v>4333</v>
          </cell>
          <cell r="B476">
            <v>8814333</v>
          </cell>
          <cell r="E476" t="str">
            <v>Burnt Mill Academy</v>
          </cell>
          <cell r="F476" t="str">
            <v>S</v>
          </cell>
          <cell r="G476" t="str">
            <v/>
          </cell>
          <cell r="H476" t="str">
            <v/>
          </cell>
          <cell r="I476" t="str">
            <v>Y</v>
          </cell>
          <cell r="K476">
            <v>4333</v>
          </cell>
          <cell r="L476">
            <v>137694</v>
          </cell>
          <cell r="O476">
            <v>0</v>
          </cell>
          <cell r="P476">
            <v>3</v>
          </cell>
          <cell r="Q476">
            <v>2</v>
          </cell>
          <cell r="S476">
            <v>0</v>
          </cell>
          <cell r="T476">
            <v>0</v>
          </cell>
          <cell r="V476">
            <v>0</v>
          </cell>
          <cell r="W476">
            <v>210</v>
          </cell>
          <cell r="X476">
            <v>239</v>
          </cell>
          <cell r="Y476">
            <v>228</v>
          </cell>
          <cell r="Z476">
            <v>228</v>
          </cell>
          <cell r="AA476">
            <v>204</v>
          </cell>
          <cell r="AB476">
            <v>677</v>
          </cell>
          <cell r="AC476">
            <v>432</v>
          </cell>
          <cell r="AD476">
            <v>1109</v>
          </cell>
          <cell r="AE476">
            <v>1109</v>
          </cell>
          <cell r="AF476">
            <v>0</v>
          </cell>
          <cell r="AG476">
            <v>2997248.25</v>
          </cell>
          <cell r="AH476">
            <v>2329188.48</v>
          </cell>
          <cell r="AI476">
            <v>5326436.7300000004</v>
          </cell>
          <cell r="AJ476">
            <v>5326436.7300000004</v>
          </cell>
          <cell r="AK476">
            <v>0</v>
          </cell>
          <cell r="AL476">
            <v>0</v>
          </cell>
          <cell r="AM476">
            <v>259.99999999999966</v>
          </cell>
          <cell r="AN476">
            <v>122199.99999999984</v>
          </cell>
          <cell r="AO476">
            <v>122199.99999999984</v>
          </cell>
          <cell r="AP476">
            <v>0</v>
          </cell>
          <cell r="AQ476">
            <v>0</v>
          </cell>
          <cell r="AR476">
            <v>338.00000000000034</v>
          </cell>
          <cell r="AS476">
            <v>292370.00000000029</v>
          </cell>
          <cell r="AT476">
            <v>292370.00000000029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326.17647058823582</v>
          </cell>
          <cell r="BK476">
            <v>0</v>
          </cell>
          <cell r="BL476">
            <v>345.24524886877811</v>
          </cell>
          <cell r="BM476">
            <v>110478.479638009</v>
          </cell>
          <cell r="BN476">
            <v>344.24162895927651</v>
          </cell>
          <cell r="BO476">
            <v>146302.69230769252</v>
          </cell>
          <cell r="BP476">
            <v>66.238914027149306</v>
          </cell>
          <cell r="BQ476">
            <v>39412.153846153837</v>
          </cell>
          <cell r="BR476">
            <v>27.097737556561093</v>
          </cell>
          <cell r="BS476">
            <v>17613.52941176471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313806.85520362004</v>
          </cell>
          <cell r="BY476">
            <v>313806.85520362004</v>
          </cell>
          <cell r="BZ476">
            <v>0</v>
          </cell>
          <cell r="CA476">
            <v>728376.85520362016</v>
          </cell>
          <cell r="CB476">
            <v>728376.85520362016</v>
          </cell>
          <cell r="CC476">
            <v>0</v>
          </cell>
          <cell r="CD476">
            <v>0</v>
          </cell>
          <cell r="CE476">
            <v>73.125000000000057</v>
          </cell>
          <cell r="CF476">
            <v>47.185466737500036</v>
          </cell>
          <cell r="CG476">
            <v>83.223214285714349</v>
          </cell>
          <cell r="CH476">
            <v>53.701555001250036</v>
          </cell>
          <cell r="CI476">
            <v>79.392857142857196</v>
          </cell>
          <cell r="CJ476">
            <v>51.229935315000034</v>
          </cell>
          <cell r="CK476">
            <v>65.434977578475269</v>
          </cell>
          <cell r="CL476">
            <v>41.607172718206236</v>
          </cell>
          <cell r="CM476">
            <v>46.598984771573548</v>
          </cell>
          <cell r="CN476">
            <v>27.048569436548192</v>
          </cell>
          <cell r="CO476">
            <v>220.77269920850455</v>
          </cell>
          <cell r="CP476">
            <v>377521.31564654276</v>
          </cell>
          <cell r="CQ476">
            <v>377521.31564654276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14.140255009107475</v>
          </cell>
          <cell r="CZ476">
            <v>21634.590163934437</v>
          </cell>
          <cell r="DA476">
            <v>21634.590163934437</v>
          </cell>
          <cell r="DB476">
            <v>0</v>
          </cell>
          <cell r="DC476">
            <v>6453969.4910140978</v>
          </cell>
          <cell r="DD476">
            <v>6453969.4910140978</v>
          </cell>
          <cell r="DE476">
            <v>0</v>
          </cell>
          <cell r="DF476">
            <v>121300</v>
          </cell>
          <cell r="DG476">
            <v>121300</v>
          </cell>
          <cell r="DH476">
            <v>221.8</v>
          </cell>
          <cell r="DI476">
            <v>0</v>
          </cell>
          <cell r="DJ476">
            <v>0</v>
          </cell>
          <cell r="DK476">
            <v>1.1339999999999999</v>
          </cell>
          <cell r="DL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1.0156360164</v>
          </cell>
          <cell r="DS476">
            <v>0</v>
          </cell>
          <cell r="DT476">
            <v>102811.02159591614</v>
          </cell>
          <cell r="DU476">
            <v>102811.02159591614</v>
          </cell>
          <cell r="DV476">
            <v>0</v>
          </cell>
          <cell r="DW476">
            <v>0</v>
          </cell>
          <cell r="DX476">
            <v>0</v>
          </cell>
          <cell r="DY476">
            <v>0</v>
          </cell>
          <cell r="DZ476">
            <v>0</v>
          </cell>
          <cell r="EA476">
            <v>24650</v>
          </cell>
          <cell r="EB476">
            <v>24650</v>
          </cell>
          <cell r="EC476">
            <v>0</v>
          </cell>
          <cell r="ED476">
            <v>0</v>
          </cell>
          <cell r="EE476">
            <v>24650</v>
          </cell>
          <cell r="EF476">
            <v>0</v>
          </cell>
          <cell r="EG476">
            <v>24650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M476">
            <v>0</v>
          </cell>
          <cell r="EN476">
            <v>0</v>
          </cell>
          <cell r="EO476">
            <v>0</v>
          </cell>
          <cell r="EP476">
            <v>0</v>
          </cell>
          <cell r="EQ476">
            <v>248761.02159591613</v>
          </cell>
          <cell r="ER476">
            <v>248761.02159591613</v>
          </cell>
          <cell r="ES476">
            <v>0</v>
          </cell>
          <cell r="ET476">
            <v>6702730.5126100136</v>
          </cell>
          <cell r="EU476">
            <v>6702730.5126100136</v>
          </cell>
          <cell r="EV476">
            <v>6678080.5126100136</v>
          </cell>
          <cell r="EW476">
            <v>6021.7137174120953</v>
          </cell>
          <cell r="EX476">
            <v>5525</v>
          </cell>
          <cell r="EY476">
            <v>0</v>
          </cell>
          <cell r="EZ476">
            <v>6127225</v>
          </cell>
          <cell r="FA476">
            <v>0</v>
          </cell>
          <cell r="FB476">
            <v>6702730.5126100136</v>
          </cell>
          <cell r="FC476">
            <v>6487504.289461961</v>
          </cell>
          <cell r="FD476">
            <v>0</v>
          </cell>
          <cell r="FE476">
            <v>6702730.5126100136</v>
          </cell>
        </row>
        <row r="477">
          <cell r="A477">
            <v>4033</v>
          </cell>
          <cell r="B477">
            <v>8814033</v>
          </cell>
          <cell r="E477" t="str">
            <v>Castle View School</v>
          </cell>
          <cell r="F477" t="str">
            <v>S</v>
          </cell>
          <cell r="G477" t="str">
            <v/>
          </cell>
          <cell r="H477" t="str">
            <v/>
          </cell>
          <cell r="I477" t="str">
            <v>Y</v>
          </cell>
          <cell r="K477">
            <v>4033</v>
          </cell>
          <cell r="L477">
            <v>147031</v>
          </cell>
          <cell r="O477">
            <v>0</v>
          </cell>
          <cell r="P477">
            <v>3</v>
          </cell>
          <cell r="Q477">
            <v>2</v>
          </cell>
          <cell r="S477">
            <v>0</v>
          </cell>
          <cell r="T477">
            <v>0</v>
          </cell>
          <cell r="V477">
            <v>0</v>
          </cell>
          <cell r="W477">
            <v>204</v>
          </cell>
          <cell r="X477">
            <v>173</v>
          </cell>
          <cell r="Y477">
            <v>199</v>
          </cell>
          <cell r="Z477">
            <v>161</v>
          </cell>
          <cell r="AA477">
            <v>189</v>
          </cell>
          <cell r="AB477">
            <v>576</v>
          </cell>
          <cell r="AC477">
            <v>350</v>
          </cell>
          <cell r="AD477">
            <v>926</v>
          </cell>
          <cell r="AE477">
            <v>926</v>
          </cell>
          <cell r="AF477">
            <v>0</v>
          </cell>
          <cell r="AG477">
            <v>2550096</v>
          </cell>
          <cell r="AH477">
            <v>1887074</v>
          </cell>
          <cell r="AI477">
            <v>4437170</v>
          </cell>
          <cell r="AJ477">
            <v>4437170</v>
          </cell>
          <cell r="AK477">
            <v>0</v>
          </cell>
          <cell r="AL477">
            <v>0</v>
          </cell>
          <cell r="AM477">
            <v>201.99999999999972</v>
          </cell>
          <cell r="AN477">
            <v>94939.999999999869</v>
          </cell>
          <cell r="AO477">
            <v>94939.999999999869</v>
          </cell>
          <cell r="AP477">
            <v>0</v>
          </cell>
          <cell r="AQ477">
            <v>0</v>
          </cell>
          <cell r="AR477">
            <v>290.99999999999989</v>
          </cell>
          <cell r="AS477">
            <v>251714.99999999991</v>
          </cell>
          <cell r="AT477">
            <v>251714.99999999991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434.93939393939422</v>
          </cell>
          <cell r="BK477">
            <v>0</v>
          </cell>
          <cell r="BL477">
            <v>135.29220779220771</v>
          </cell>
          <cell r="BM477">
            <v>43293.506493506466</v>
          </cell>
          <cell r="BN477">
            <v>185.40043290043269</v>
          </cell>
          <cell r="BO477">
            <v>78795.183982683899</v>
          </cell>
          <cell r="BP477">
            <v>48.103896103896155</v>
          </cell>
          <cell r="BQ477">
            <v>28621.818181818213</v>
          </cell>
          <cell r="BR477">
            <v>1.0021645021645003</v>
          </cell>
          <cell r="BS477">
            <v>651.40692640692521</v>
          </cell>
          <cell r="BT477">
            <v>35.075757575757599</v>
          </cell>
          <cell r="BU477">
            <v>24553.030303030318</v>
          </cell>
          <cell r="BV477">
            <v>86.18614718614721</v>
          </cell>
          <cell r="BW477">
            <v>76705.670995671011</v>
          </cell>
          <cell r="BX477">
            <v>252620.61688311683</v>
          </cell>
          <cell r="BY477">
            <v>252620.61688311683</v>
          </cell>
          <cell r="BZ477">
            <v>0</v>
          </cell>
          <cell r="CA477">
            <v>599275.61688311654</v>
          </cell>
          <cell r="CB477">
            <v>599275.61688311654</v>
          </cell>
          <cell r="CC477">
            <v>0</v>
          </cell>
          <cell r="CD477">
            <v>0</v>
          </cell>
          <cell r="CE477">
            <v>86.984771573603965</v>
          </cell>
          <cell r="CF477">
            <v>56.128780112893338</v>
          </cell>
          <cell r="CG477">
            <v>73.766497461928864</v>
          </cell>
          <cell r="CH477">
            <v>47.599406664365432</v>
          </cell>
          <cell r="CI477">
            <v>84.852791878172496</v>
          </cell>
          <cell r="CJ477">
            <v>54.753074717969483</v>
          </cell>
          <cell r="CK477">
            <v>61.283870967742004</v>
          </cell>
          <cell r="CL477">
            <v>38.967669869483913</v>
          </cell>
          <cell r="CM477">
            <v>96.532258064516128</v>
          </cell>
          <cell r="CN477">
            <v>56.032540149193551</v>
          </cell>
          <cell r="CO477">
            <v>253.48147151390572</v>
          </cell>
          <cell r="CP477">
            <v>433453.31628877879</v>
          </cell>
          <cell r="CQ477">
            <v>433453.31628877879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4.0000000000000018</v>
          </cell>
          <cell r="CZ477">
            <v>6120.0000000000027</v>
          </cell>
          <cell r="DA477">
            <v>6120.0000000000027</v>
          </cell>
          <cell r="DB477">
            <v>0</v>
          </cell>
          <cell r="DC477">
            <v>5476018.9331718953</v>
          </cell>
          <cell r="DD477">
            <v>5476018.9331718953</v>
          </cell>
          <cell r="DE477">
            <v>0</v>
          </cell>
          <cell r="DF477">
            <v>121300</v>
          </cell>
          <cell r="DG477">
            <v>121300</v>
          </cell>
          <cell r="DH477">
            <v>185.2</v>
          </cell>
          <cell r="DI477">
            <v>0</v>
          </cell>
          <cell r="DJ477">
            <v>0</v>
          </cell>
          <cell r="DK477">
            <v>1.9430000000000001</v>
          </cell>
          <cell r="DL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1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DZ477">
            <v>0</v>
          </cell>
          <cell r="EA477">
            <v>51929.972000000002</v>
          </cell>
          <cell r="EB477">
            <v>51929.972000000002</v>
          </cell>
          <cell r="EC477">
            <v>0</v>
          </cell>
          <cell r="ED477">
            <v>0</v>
          </cell>
          <cell r="EE477">
            <v>51929.972000000002</v>
          </cell>
          <cell r="EF477">
            <v>0</v>
          </cell>
          <cell r="EG477">
            <v>51929.972000000002</v>
          </cell>
          <cell r="EH477">
            <v>0</v>
          </cell>
          <cell r="EI477">
            <v>261224</v>
          </cell>
          <cell r="EJ477">
            <v>261224</v>
          </cell>
          <cell r="EK477">
            <v>0</v>
          </cell>
          <cell r="EM477">
            <v>0</v>
          </cell>
          <cell r="EN477">
            <v>0</v>
          </cell>
          <cell r="EO477">
            <v>0</v>
          </cell>
          <cell r="EP477">
            <v>0</v>
          </cell>
          <cell r="EQ477">
            <v>434453.97200000001</v>
          </cell>
          <cell r="ER477">
            <v>434453.97200000001</v>
          </cell>
          <cell r="ES477">
            <v>0</v>
          </cell>
          <cell r="ET477">
            <v>5910472.9051718954</v>
          </cell>
          <cell r="EU477">
            <v>5910472.9051718954</v>
          </cell>
          <cell r="EV477">
            <v>5597318.9331718953</v>
          </cell>
          <cell r="EW477">
            <v>6044.6208781553942</v>
          </cell>
          <cell r="EX477">
            <v>5525</v>
          </cell>
          <cell r="EY477">
            <v>0</v>
          </cell>
          <cell r="EZ477">
            <v>5116150</v>
          </cell>
          <cell r="FA477">
            <v>0</v>
          </cell>
          <cell r="FB477">
            <v>5910472.9051718954</v>
          </cell>
          <cell r="FC477">
            <v>5792586.6662053987</v>
          </cell>
          <cell r="FD477">
            <v>0</v>
          </cell>
          <cell r="FE477">
            <v>5910472.9051718954</v>
          </cell>
        </row>
        <row r="478">
          <cell r="A478">
            <v>5429</v>
          </cell>
          <cell r="B478">
            <v>8815429</v>
          </cell>
          <cell r="E478" t="str">
            <v>Chelmer Valley High School</v>
          </cell>
          <cell r="F478" t="str">
            <v>S</v>
          </cell>
          <cell r="G478" t="str">
            <v/>
          </cell>
          <cell r="H478" t="str">
            <v/>
          </cell>
          <cell r="I478" t="str">
            <v>Y</v>
          </cell>
          <cell r="J478" t="str">
            <v>VI</v>
          </cell>
          <cell r="K478">
            <v>5429</v>
          </cell>
          <cell r="L478">
            <v>137260</v>
          </cell>
          <cell r="O478">
            <v>0</v>
          </cell>
          <cell r="P478">
            <v>3</v>
          </cell>
          <cell r="Q478">
            <v>2</v>
          </cell>
          <cell r="S478">
            <v>0</v>
          </cell>
          <cell r="T478">
            <v>0</v>
          </cell>
          <cell r="V478">
            <v>0</v>
          </cell>
          <cell r="W478">
            <v>201</v>
          </cell>
          <cell r="X478">
            <v>196</v>
          </cell>
          <cell r="Y478">
            <v>193</v>
          </cell>
          <cell r="Z478">
            <v>195</v>
          </cell>
          <cell r="AA478">
            <v>216</v>
          </cell>
          <cell r="AB478">
            <v>590</v>
          </cell>
          <cell r="AC478">
            <v>411</v>
          </cell>
          <cell r="AD478">
            <v>1001</v>
          </cell>
          <cell r="AE478">
            <v>1001</v>
          </cell>
          <cell r="AF478">
            <v>0</v>
          </cell>
          <cell r="AG478">
            <v>2612077.5</v>
          </cell>
          <cell r="AH478">
            <v>2215964.04</v>
          </cell>
          <cell r="AI478">
            <v>4828041.54</v>
          </cell>
          <cell r="AJ478">
            <v>4828041.54</v>
          </cell>
          <cell r="AK478">
            <v>0</v>
          </cell>
          <cell r="AL478">
            <v>0</v>
          </cell>
          <cell r="AM478">
            <v>132.00000000000014</v>
          </cell>
          <cell r="AN478">
            <v>62040.000000000065</v>
          </cell>
          <cell r="AO478">
            <v>62040.000000000065</v>
          </cell>
          <cell r="AP478">
            <v>0</v>
          </cell>
          <cell r="AQ478">
            <v>0</v>
          </cell>
          <cell r="AR478">
            <v>163.00000000000017</v>
          </cell>
          <cell r="AS478">
            <v>140995.00000000015</v>
          </cell>
          <cell r="AT478">
            <v>140995.00000000015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792.99999999999977</v>
          </cell>
          <cell r="BK478">
            <v>0</v>
          </cell>
          <cell r="BL478">
            <v>108.00000000000011</v>
          </cell>
          <cell r="BM478">
            <v>34560.000000000036</v>
          </cell>
          <cell r="BN478">
            <v>49.00000000000005</v>
          </cell>
          <cell r="BO478">
            <v>20825.000000000022</v>
          </cell>
          <cell r="BP478">
            <v>29.000000000000028</v>
          </cell>
          <cell r="BQ478">
            <v>17255.000000000018</v>
          </cell>
          <cell r="BR478">
            <v>22.000000000000021</v>
          </cell>
          <cell r="BS478">
            <v>14300.000000000015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86940.000000000087</v>
          </cell>
          <cell r="BY478">
            <v>86940.000000000087</v>
          </cell>
          <cell r="BZ478">
            <v>0</v>
          </cell>
          <cell r="CA478">
            <v>289975.00000000029</v>
          </cell>
          <cell r="CB478">
            <v>289975.00000000029</v>
          </cell>
          <cell r="CC478">
            <v>0</v>
          </cell>
          <cell r="CD478">
            <v>0</v>
          </cell>
          <cell r="CE478">
            <v>88.739361702127724</v>
          </cell>
          <cell r="CF478">
            <v>57.260966836276637</v>
          </cell>
          <cell r="CG478">
            <v>86.531914893617085</v>
          </cell>
          <cell r="CH478">
            <v>55.836564676170248</v>
          </cell>
          <cell r="CI478">
            <v>85.207446808510696</v>
          </cell>
          <cell r="CJ478">
            <v>54.981923380106416</v>
          </cell>
          <cell r="CK478">
            <v>56.580310880829067</v>
          </cell>
          <cell r="CL478">
            <v>35.976886588601069</v>
          </cell>
          <cell r="CM478">
            <v>81.126760563380302</v>
          </cell>
          <cell r="CN478">
            <v>47.090356732394383</v>
          </cell>
          <cell r="CO478">
            <v>251.14669821354877</v>
          </cell>
          <cell r="CP478">
            <v>429460.85394516838</v>
          </cell>
          <cell r="CQ478">
            <v>429460.85394516838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2.0575539568345365</v>
          </cell>
          <cell r="CZ478">
            <v>3148.0575539568408</v>
          </cell>
          <cell r="DA478">
            <v>3148.0575539568408</v>
          </cell>
          <cell r="DB478">
            <v>0</v>
          </cell>
          <cell r="DC478">
            <v>5550625.4514991259</v>
          </cell>
          <cell r="DD478">
            <v>5550625.4514991259</v>
          </cell>
          <cell r="DE478">
            <v>0</v>
          </cell>
          <cell r="DF478">
            <v>121300</v>
          </cell>
          <cell r="DG478">
            <v>121300</v>
          </cell>
          <cell r="DH478">
            <v>200.2</v>
          </cell>
          <cell r="DI478">
            <v>0</v>
          </cell>
          <cell r="DJ478">
            <v>0</v>
          </cell>
          <cell r="DK478">
            <v>3.1640000000000001</v>
          </cell>
          <cell r="DL478">
            <v>1</v>
          </cell>
          <cell r="DO478">
            <v>0</v>
          </cell>
          <cell r="DP478">
            <v>0</v>
          </cell>
          <cell r="DQ478">
            <v>0</v>
          </cell>
          <cell r="DR478">
            <v>1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DZ478">
            <v>0</v>
          </cell>
          <cell r="EA478">
            <v>33770.5</v>
          </cell>
          <cell r="EB478">
            <v>33770.5</v>
          </cell>
          <cell r="EC478">
            <v>0</v>
          </cell>
          <cell r="ED478">
            <v>0</v>
          </cell>
          <cell r="EE478">
            <v>33770.5</v>
          </cell>
          <cell r="EF478">
            <v>0</v>
          </cell>
          <cell r="EG478">
            <v>33770.5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M478">
            <v>0</v>
          </cell>
          <cell r="EN478">
            <v>0</v>
          </cell>
          <cell r="EO478">
            <v>0</v>
          </cell>
          <cell r="EP478">
            <v>0</v>
          </cell>
          <cell r="EQ478">
            <v>155070.5</v>
          </cell>
          <cell r="ER478">
            <v>155070.5</v>
          </cell>
          <cell r="ES478">
            <v>0</v>
          </cell>
          <cell r="ET478">
            <v>5705695.9514991259</v>
          </cell>
          <cell r="EU478">
            <v>5705695.9514991259</v>
          </cell>
          <cell r="EV478">
            <v>5671925.4514991259</v>
          </cell>
          <cell r="EW478">
            <v>5666.2591923068194</v>
          </cell>
          <cell r="EX478">
            <v>5525</v>
          </cell>
          <cell r="EY478">
            <v>0</v>
          </cell>
          <cell r="EZ478">
            <v>5530525</v>
          </cell>
          <cell r="FA478">
            <v>0</v>
          </cell>
          <cell r="FB478">
            <v>5705695.9514991259</v>
          </cell>
          <cell r="FC478">
            <v>5615207.3209536551</v>
          </cell>
          <cell r="FD478">
            <v>0</v>
          </cell>
          <cell r="FE478">
            <v>5705695.9514991259</v>
          </cell>
        </row>
        <row r="479">
          <cell r="A479">
            <v>5410</v>
          </cell>
          <cell r="B479">
            <v>8815410</v>
          </cell>
          <cell r="E479" t="str">
            <v>Chelmsford County High School for Girls</v>
          </cell>
          <cell r="F479" t="str">
            <v>S</v>
          </cell>
          <cell r="G479" t="str">
            <v/>
          </cell>
          <cell r="H479" t="str">
            <v/>
          </cell>
          <cell r="I479" t="str">
            <v>Y</v>
          </cell>
          <cell r="J479" t="str">
            <v>VI</v>
          </cell>
          <cell r="K479">
            <v>5410</v>
          </cell>
          <cell r="L479">
            <v>136412</v>
          </cell>
          <cell r="O479">
            <v>0</v>
          </cell>
          <cell r="P479">
            <v>3</v>
          </cell>
          <cell r="Q479">
            <v>2</v>
          </cell>
          <cell r="S479">
            <v>0</v>
          </cell>
          <cell r="T479">
            <v>0</v>
          </cell>
          <cell r="V479">
            <v>0</v>
          </cell>
          <cell r="W479">
            <v>180</v>
          </cell>
          <cell r="X479">
            <v>180</v>
          </cell>
          <cell r="Y479">
            <v>150</v>
          </cell>
          <cell r="Z479">
            <v>155</v>
          </cell>
          <cell r="AA479">
            <v>149</v>
          </cell>
          <cell r="AB479">
            <v>510</v>
          </cell>
          <cell r="AC479">
            <v>304</v>
          </cell>
          <cell r="AD479">
            <v>814</v>
          </cell>
          <cell r="AE479">
            <v>814</v>
          </cell>
          <cell r="AF479">
            <v>0</v>
          </cell>
          <cell r="AG479">
            <v>2257897.5</v>
          </cell>
          <cell r="AH479">
            <v>1639058.56</v>
          </cell>
          <cell r="AI479">
            <v>3896956.06</v>
          </cell>
          <cell r="AJ479">
            <v>3896956.06</v>
          </cell>
          <cell r="AK479">
            <v>0</v>
          </cell>
          <cell r="AL479">
            <v>0</v>
          </cell>
          <cell r="AM479">
            <v>23.000000000000036</v>
          </cell>
          <cell r="AN479">
            <v>10810.000000000016</v>
          </cell>
          <cell r="AO479">
            <v>10810.000000000016</v>
          </cell>
          <cell r="AP479">
            <v>0</v>
          </cell>
          <cell r="AQ479">
            <v>0</v>
          </cell>
          <cell r="AR479">
            <v>32.999999999999964</v>
          </cell>
          <cell r="AS479">
            <v>28544.999999999971</v>
          </cell>
          <cell r="AT479">
            <v>28544.999999999971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661.99999999999977</v>
          </cell>
          <cell r="BK479">
            <v>0</v>
          </cell>
          <cell r="BL479">
            <v>80.999999999999986</v>
          </cell>
          <cell r="BM479">
            <v>25919.999999999996</v>
          </cell>
          <cell r="BN479">
            <v>37.000000000000036</v>
          </cell>
          <cell r="BO479">
            <v>15725.000000000015</v>
          </cell>
          <cell r="BP479">
            <v>18.999999999999964</v>
          </cell>
          <cell r="BQ479">
            <v>11304.999999999978</v>
          </cell>
          <cell r="BR479">
            <v>8.0000000000000018</v>
          </cell>
          <cell r="BS479">
            <v>5200.0000000000009</v>
          </cell>
          <cell r="BT479">
            <v>3.9999999999999969</v>
          </cell>
          <cell r="BU479">
            <v>2799.9999999999977</v>
          </cell>
          <cell r="BV479">
            <v>3.0000000000000036</v>
          </cell>
          <cell r="BW479">
            <v>2670.0000000000032</v>
          </cell>
          <cell r="BX479">
            <v>63619.999999999993</v>
          </cell>
          <cell r="BY479">
            <v>63619.999999999993</v>
          </cell>
          <cell r="BZ479">
            <v>0</v>
          </cell>
          <cell r="CA479">
            <v>102974.99999999997</v>
          </cell>
          <cell r="CB479">
            <v>102974.99999999997</v>
          </cell>
          <cell r="CC479">
            <v>0</v>
          </cell>
          <cell r="CD479">
            <v>0</v>
          </cell>
          <cell r="CE479">
            <v>0</v>
          </cell>
          <cell r="CF479">
            <v>0</v>
          </cell>
          <cell r="CG479">
            <v>0</v>
          </cell>
          <cell r="CH479">
            <v>0</v>
          </cell>
          <cell r="CI479">
            <v>0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19.478589420654917</v>
          </cell>
          <cell r="CZ479">
            <v>29802.241813602024</v>
          </cell>
          <cell r="DA479">
            <v>29802.241813602024</v>
          </cell>
          <cell r="DB479">
            <v>0</v>
          </cell>
          <cell r="DC479">
            <v>4029733.301813602</v>
          </cell>
          <cell r="DD479">
            <v>4029733.301813602</v>
          </cell>
          <cell r="DE479">
            <v>0</v>
          </cell>
          <cell r="DF479">
            <v>121300</v>
          </cell>
          <cell r="DG479">
            <v>121300</v>
          </cell>
          <cell r="DH479">
            <v>162.80000000000001</v>
          </cell>
          <cell r="DI479">
            <v>0</v>
          </cell>
          <cell r="DJ479">
            <v>0</v>
          </cell>
          <cell r="DK479">
            <v>1.25</v>
          </cell>
          <cell r="DL479">
            <v>0</v>
          </cell>
          <cell r="DO479">
            <v>0</v>
          </cell>
          <cell r="DP479">
            <v>0</v>
          </cell>
          <cell r="DQ479">
            <v>0</v>
          </cell>
          <cell r="DR479">
            <v>1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DZ479">
            <v>0</v>
          </cell>
          <cell r="EA479">
            <v>32523.21</v>
          </cell>
          <cell r="EB479">
            <v>32523.21</v>
          </cell>
          <cell r="EC479">
            <v>0</v>
          </cell>
          <cell r="ED479">
            <v>0</v>
          </cell>
          <cell r="EE479">
            <v>32523.21</v>
          </cell>
          <cell r="EF479">
            <v>0</v>
          </cell>
          <cell r="EG479">
            <v>32523.209999999995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M479">
            <v>0</v>
          </cell>
          <cell r="EN479">
            <v>0</v>
          </cell>
          <cell r="EO479">
            <v>0</v>
          </cell>
          <cell r="EP479">
            <v>0</v>
          </cell>
          <cell r="EQ479">
            <v>153823.21</v>
          </cell>
          <cell r="ER479">
            <v>153823.21</v>
          </cell>
          <cell r="ES479">
            <v>0</v>
          </cell>
          <cell r="ET479">
            <v>4183556.5118136019</v>
          </cell>
          <cell r="EU479">
            <v>4183556.5118136019</v>
          </cell>
          <cell r="EV479">
            <v>4151033.301813602</v>
          </cell>
          <cell r="EW479">
            <v>5099.5495108275209</v>
          </cell>
          <cell r="EX479">
            <v>5525</v>
          </cell>
          <cell r="EY479">
            <v>425.45048917247914</v>
          </cell>
          <cell r="EZ479">
            <v>4497350</v>
          </cell>
          <cell r="FA479">
            <v>346316.69818639802</v>
          </cell>
          <cell r="FB479">
            <v>4529873.21</v>
          </cell>
          <cell r="FC479">
            <v>4457903.0698859319</v>
          </cell>
          <cell r="FD479">
            <v>0</v>
          </cell>
          <cell r="FE479">
            <v>4529873.21</v>
          </cell>
        </row>
        <row r="480">
          <cell r="A480">
            <v>5444</v>
          </cell>
          <cell r="B480">
            <v>8815444</v>
          </cell>
          <cell r="E480" t="str">
            <v>Clacton County High School</v>
          </cell>
          <cell r="F480" t="str">
            <v>S</v>
          </cell>
          <cell r="G480" t="str">
            <v/>
          </cell>
          <cell r="H480" t="str">
            <v/>
          </cell>
          <cell r="I480" t="str">
            <v>Y</v>
          </cell>
          <cell r="J480" t="str">
            <v>VI</v>
          </cell>
          <cell r="K480">
            <v>5444</v>
          </cell>
          <cell r="L480">
            <v>138084</v>
          </cell>
          <cell r="N480">
            <v>50</v>
          </cell>
          <cell r="O480">
            <v>0</v>
          </cell>
          <cell r="P480">
            <v>3</v>
          </cell>
          <cell r="Q480">
            <v>2</v>
          </cell>
          <cell r="S480">
            <v>0</v>
          </cell>
          <cell r="T480">
            <v>0</v>
          </cell>
          <cell r="V480">
            <v>0</v>
          </cell>
          <cell r="W480">
            <v>336.16666666666669</v>
          </cell>
          <cell r="X480">
            <v>300</v>
          </cell>
          <cell r="Y480">
            <v>281</v>
          </cell>
          <cell r="Z480">
            <v>287</v>
          </cell>
          <cell r="AA480">
            <v>285</v>
          </cell>
          <cell r="AB480">
            <v>917.16666666666663</v>
          </cell>
          <cell r="AC480">
            <v>572</v>
          </cell>
          <cell r="AD480">
            <v>1489.1666666666665</v>
          </cell>
          <cell r="AE480">
            <v>1489.1666666666665</v>
          </cell>
          <cell r="AF480">
            <v>0</v>
          </cell>
          <cell r="AG480">
            <v>4060526.125</v>
          </cell>
          <cell r="AH480">
            <v>3084018.08</v>
          </cell>
          <cell r="AI480">
            <v>7144544.2050000001</v>
          </cell>
          <cell r="AJ480">
            <v>7144544.2050000001</v>
          </cell>
          <cell r="AK480">
            <v>0</v>
          </cell>
          <cell r="AL480">
            <v>0</v>
          </cell>
          <cell r="AM480">
            <v>334.55251141552458</v>
          </cell>
          <cell r="AN480">
            <v>157239.68036529655</v>
          </cell>
          <cell r="AO480">
            <v>157239.68036529655</v>
          </cell>
          <cell r="AP480">
            <v>0</v>
          </cell>
          <cell r="AQ480">
            <v>0</v>
          </cell>
          <cell r="AR480">
            <v>474.28938356164451</v>
          </cell>
          <cell r="AS480">
            <v>410260.31678082253</v>
          </cell>
          <cell r="AT480">
            <v>410260.31678082253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171.47361206305735</v>
          </cell>
          <cell r="BK480">
            <v>0</v>
          </cell>
          <cell r="BL480">
            <v>321.51302261823139</v>
          </cell>
          <cell r="BM480">
            <v>102884.16723783404</v>
          </cell>
          <cell r="BN480">
            <v>0</v>
          </cell>
          <cell r="BO480">
            <v>0</v>
          </cell>
          <cell r="BP480">
            <v>271.49988576650622</v>
          </cell>
          <cell r="BQ480">
            <v>161542.43203107119</v>
          </cell>
          <cell r="BR480">
            <v>306.20287868403011</v>
          </cell>
          <cell r="BS480">
            <v>199031.87114461957</v>
          </cell>
          <cell r="BT480">
            <v>152.08076307973471</v>
          </cell>
          <cell r="BU480">
            <v>106456.5341558143</v>
          </cell>
          <cell r="BV480">
            <v>266.39650445510676</v>
          </cell>
          <cell r="BW480">
            <v>237092.88896504501</v>
          </cell>
          <cell r="BX480">
            <v>807007.89353438409</v>
          </cell>
          <cell r="BY480">
            <v>807007.89353438409</v>
          </cell>
          <cell r="BZ480">
            <v>0</v>
          </cell>
          <cell r="CA480">
            <v>1374507.8906805031</v>
          </cell>
          <cell r="CB480">
            <v>1374507.8906805031</v>
          </cell>
          <cell r="CC480">
            <v>0</v>
          </cell>
          <cell r="CD480">
            <v>0</v>
          </cell>
          <cell r="CE480">
            <v>155.34055354993967</v>
          </cell>
          <cell r="CF480">
            <v>100.23680714551132</v>
          </cell>
          <cell r="CG480">
            <v>138.62815884476521</v>
          </cell>
          <cell r="CH480">
            <v>89.4527778194945</v>
          </cell>
          <cell r="CI480">
            <v>129.84837545126339</v>
          </cell>
          <cell r="CJ480">
            <v>83.787435224259838</v>
          </cell>
          <cell r="CK480">
            <v>134.8798586572438</v>
          </cell>
          <cell r="CL480">
            <v>85.764063548869245</v>
          </cell>
          <cell r="CM480">
            <v>138.95017793594303</v>
          </cell>
          <cell r="CN480">
            <v>80.654193531138787</v>
          </cell>
          <cell r="CO480">
            <v>439.89527726927355</v>
          </cell>
          <cell r="CP480">
            <v>752220.9241304578</v>
          </cell>
          <cell r="CQ480">
            <v>752220.9241304578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5.0998858447488651</v>
          </cell>
          <cell r="CZ480">
            <v>7802.8253424657632</v>
          </cell>
          <cell r="DA480">
            <v>7802.8253424657632</v>
          </cell>
          <cell r="DB480">
            <v>0</v>
          </cell>
          <cell r="DC480">
            <v>9279075.8451534268</v>
          </cell>
          <cell r="DD480">
            <v>9279075.8451534268</v>
          </cell>
          <cell r="DE480">
            <v>0</v>
          </cell>
          <cell r="DF480">
            <v>121300</v>
          </cell>
          <cell r="DG480">
            <v>121300</v>
          </cell>
          <cell r="DH480">
            <v>297.83333333333331</v>
          </cell>
          <cell r="DI480">
            <v>0</v>
          </cell>
          <cell r="DJ480">
            <v>0</v>
          </cell>
          <cell r="DK480">
            <v>1.696</v>
          </cell>
          <cell r="DL480">
            <v>0</v>
          </cell>
          <cell r="DO480">
            <v>0</v>
          </cell>
          <cell r="DP480">
            <v>0</v>
          </cell>
          <cell r="DQ480">
            <v>0</v>
          </cell>
          <cell r="DR480">
            <v>1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DZ480">
            <v>0</v>
          </cell>
          <cell r="EA480">
            <v>37961</v>
          </cell>
          <cell r="EB480">
            <v>37961</v>
          </cell>
          <cell r="EC480">
            <v>0</v>
          </cell>
          <cell r="ED480">
            <v>0</v>
          </cell>
          <cell r="EE480">
            <v>37961</v>
          </cell>
          <cell r="EF480">
            <v>0</v>
          </cell>
          <cell r="EG480">
            <v>37961</v>
          </cell>
          <cell r="EH480">
            <v>0</v>
          </cell>
          <cell r="EI480">
            <v>589201</v>
          </cell>
          <cell r="EJ480">
            <v>589201</v>
          </cell>
          <cell r="EK480">
            <v>0</v>
          </cell>
          <cell r="EM480">
            <v>0</v>
          </cell>
          <cell r="EN480">
            <v>0</v>
          </cell>
          <cell r="EO480">
            <v>0</v>
          </cell>
          <cell r="EP480">
            <v>0</v>
          </cell>
          <cell r="EQ480">
            <v>748462</v>
          </cell>
          <cell r="ER480">
            <v>748462</v>
          </cell>
          <cell r="ES480">
            <v>0</v>
          </cell>
          <cell r="ET480">
            <v>10027537.845153427</v>
          </cell>
          <cell r="EU480">
            <v>10027537.845153427</v>
          </cell>
          <cell r="EV480">
            <v>9400375.8451534268</v>
          </cell>
          <cell r="EW480">
            <v>6312.5075624981046</v>
          </cell>
          <cell r="EX480">
            <v>5525</v>
          </cell>
          <cell r="EY480">
            <v>0</v>
          </cell>
          <cell r="EZ480">
            <v>8227645.8333333321</v>
          </cell>
          <cell r="FA480">
            <v>0</v>
          </cell>
          <cell r="FB480">
            <v>10027537.845153427</v>
          </cell>
          <cell r="FC480">
            <v>9704959.0620853342</v>
          </cell>
          <cell r="FD480">
            <v>0</v>
          </cell>
          <cell r="FE480">
            <v>10027537.845153427</v>
          </cell>
        </row>
        <row r="481">
          <cell r="A481">
            <v>6910</v>
          </cell>
          <cell r="B481">
            <v>8816910</v>
          </cell>
          <cell r="E481" t="str">
            <v>Clacton Coastal Academy</v>
          </cell>
          <cell r="F481" t="str">
            <v>S</v>
          </cell>
          <cell r="G481" t="str">
            <v/>
          </cell>
          <cell r="H481" t="str">
            <v/>
          </cell>
          <cell r="I481" t="str">
            <v>Y</v>
          </cell>
          <cell r="J481" t="str">
            <v>VI</v>
          </cell>
          <cell r="K481">
            <v>6910</v>
          </cell>
          <cell r="L481">
            <v>135957</v>
          </cell>
          <cell r="O481">
            <v>0</v>
          </cell>
          <cell r="P481">
            <v>3</v>
          </cell>
          <cell r="Q481">
            <v>2</v>
          </cell>
          <cell r="S481">
            <v>0</v>
          </cell>
          <cell r="T481">
            <v>0</v>
          </cell>
          <cell r="V481">
            <v>0</v>
          </cell>
          <cell r="W481">
            <v>273</v>
          </cell>
          <cell r="X481">
            <v>238</v>
          </cell>
          <cell r="Y481">
            <v>257</v>
          </cell>
          <cell r="Z481">
            <v>239</v>
          </cell>
          <cell r="AA481">
            <v>228</v>
          </cell>
          <cell r="AB481">
            <v>768</v>
          </cell>
          <cell r="AC481">
            <v>467</v>
          </cell>
          <cell r="AD481">
            <v>1235</v>
          </cell>
          <cell r="AE481">
            <v>1235</v>
          </cell>
          <cell r="AF481">
            <v>0</v>
          </cell>
          <cell r="AG481">
            <v>3400128</v>
          </cell>
          <cell r="AH481">
            <v>2517895.8800000004</v>
          </cell>
          <cell r="AI481">
            <v>5918023.8800000008</v>
          </cell>
          <cell r="AJ481">
            <v>5918023.8800000008</v>
          </cell>
          <cell r="AK481">
            <v>0</v>
          </cell>
          <cell r="AL481">
            <v>0</v>
          </cell>
          <cell r="AM481">
            <v>585.99999999999989</v>
          </cell>
          <cell r="AN481">
            <v>275419.99999999994</v>
          </cell>
          <cell r="AO481">
            <v>275419.99999999994</v>
          </cell>
          <cell r="AP481">
            <v>0</v>
          </cell>
          <cell r="AQ481">
            <v>0</v>
          </cell>
          <cell r="AR481">
            <v>690.00000000000057</v>
          </cell>
          <cell r="AS481">
            <v>596850.00000000047</v>
          </cell>
          <cell r="AT481">
            <v>596850.00000000047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33.999999999999957</v>
          </cell>
          <cell r="BK481">
            <v>0</v>
          </cell>
          <cell r="BL481">
            <v>163.9999999999994</v>
          </cell>
          <cell r="BM481">
            <v>52479.999999999811</v>
          </cell>
          <cell r="BN481">
            <v>0.99999999999999956</v>
          </cell>
          <cell r="BO481">
            <v>424.99999999999983</v>
          </cell>
          <cell r="BP481">
            <v>112.99999999999997</v>
          </cell>
          <cell r="BQ481">
            <v>67234.999999999985</v>
          </cell>
          <cell r="BR481">
            <v>242.00000000000051</v>
          </cell>
          <cell r="BS481">
            <v>157300.00000000032</v>
          </cell>
          <cell r="BT481">
            <v>254.99999999999966</v>
          </cell>
          <cell r="BU481">
            <v>178499.99999999977</v>
          </cell>
          <cell r="BV481">
            <v>426.00000000000034</v>
          </cell>
          <cell r="BW481">
            <v>379140.00000000029</v>
          </cell>
          <cell r="BX481">
            <v>835080.00000000023</v>
          </cell>
          <cell r="BY481">
            <v>835080.00000000023</v>
          </cell>
          <cell r="BZ481">
            <v>0</v>
          </cell>
          <cell r="CA481">
            <v>1707350.0000000007</v>
          </cell>
          <cell r="CB481">
            <v>1707350.0000000007</v>
          </cell>
          <cell r="CC481">
            <v>0</v>
          </cell>
          <cell r="CD481">
            <v>0</v>
          </cell>
          <cell r="CE481">
            <v>162.49999999999994</v>
          </cell>
          <cell r="CF481">
            <v>104.85659274999996</v>
          </cell>
          <cell r="CG481">
            <v>141.6666666666666</v>
          </cell>
          <cell r="CH481">
            <v>91.413439833333285</v>
          </cell>
          <cell r="CI481">
            <v>152.97619047619042</v>
          </cell>
          <cell r="CJ481">
            <v>98.711151416666624</v>
          </cell>
          <cell r="CK481">
            <v>128.61440677966101</v>
          </cell>
          <cell r="CL481">
            <v>81.780143204194914</v>
          </cell>
          <cell r="CM481">
            <v>138.87272727272725</v>
          </cell>
          <cell r="CN481">
            <v>80.609236979999991</v>
          </cell>
          <cell r="CO481">
            <v>457.37056418419479</v>
          </cell>
          <cell r="CP481">
            <v>782103.66475497314</v>
          </cell>
          <cell r="CQ481">
            <v>782103.66475497314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2.000000000000004</v>
          </cell>
          <cell r="CZ481">
            <v>3060.0000000000059</v>
          </cell>
          <cell r="DA481">
            <v>3060.0000000000059</v>
          </cell>
          <cell r="DB481">
            <v>0</v>
          </cell>
          <cell r="DC481">
            <v>8410537.5447549745</v>
          </cell>
          <cell r="DD481">
            <v>8410537.5447549745</v>
          </cell>
          <cell r="DE481">
            <v>0</v>
          </cell>
          <cell r="DF481">
            <v>121300</v>
          </cell>
          <cell r="DG481">
            <v>121300</v>
          </cell>
          <cell r="DH481">
            <v>247</v>
          </cell>
          <cell r="DI481">
            <v>0</v>
          </cell>
          <cell r="DJ481">
            <v>0</v>
          </cell>
          <cell r="DK481">
            <v>2.2120000000000002</v>
          </cell>
          <cell r="DL481">
            <v>0</v>
          </cell>
          <cell r="DO481">
            <v>0</v>
          </cell>
          <cell r="DP481">
            <v>0</v>
          </cell>
          <cell r="DQ481">
            <v>0</v>
          </cell>
          <cell r="DR481">
            <v>1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 t="str">
            <v>B</v>
          </cell>
          <cell r="DX481">
            <v>0</v>
          </cell>
          <cell r="DY481">
            <v>171665</v>
          </cell>
          <cell r="DZ481">
            <v>171665</v>
          </cell>
          <cell r="EA481">
            <v>41412</v>
          </cell>
          <cell r="EB481">
            <v>41412</v>
          </cell>
          <cell r="EC481">
            <v>0</v>
          </cell>
          <cell r="ED481">
            <v>0</v>
          </cell>
          <cell r="EE481">
            <v>41412</v>
          </cell>
          <cell r="EF481">
            <v>0</v>
          </cell>
          <cell r="EG481">
            <v>41412</v>
          </cell>
          <cell r="EH481">
            <v>0</v>
          </cell>
          <cell r="EI481">
            <v>514847</v>
          </cell>
          <cell r="EJ481">
            <v>514847</v>
          </cell>
          <cell r="EK481">
            <v>0</v>
          </cell>
          <cell r="EM481">
            <v>0</v>
          </cell>
          <cell r="EN481">
            <v>0</v>
          </cell>
          <cell r="EO481">
            <v>0</v>
          </cell>
          <cell r="EP481">
            <v>0</v>
          </cell>
          <cell r="EQ481">
            <v>849224</v>
          </cell>
          <cell r="ER481">
            <v>849224</v>
          </cell>
          <cell r="ES481">
            <v>0</v>
          </cell>
          <cell r="ET481">
            <v>9259761.5447549745</v>
          </cell>
          <cell r="EU481">
            <v>9259761.5447549745</v>
          </cell>
          <cell r="EV481">
            <v>8531837.5447549745</v>
          </cell>
          <cell r="EW481">
            <v>6908.3704815829751</v>
          </cell>
          <cell r="EX481">
            <v>5525</v>
          </cell>
          <cell r="EY481">
            <v>0</v>
          </cell>
          <cell r="EZ481">
            <v>6823375</v>
          </cell>
          <cell r="FA481">
            <v>0</v>
          </cell>
          <cell r="FB481">
            <v>9259761.5447549745</v>
          </cell>
          <cell r="FC481">
            <v>8804009.1109255925</v>
          </cell>
          <cell r="FD481">
            <v>0</v>
          </cell>
          <cell r="FE481">
            <v>9259761.5447549745</v>
          </cell>
        </row>
        <row r="482">
          <cell r="A482">
            <v>6911</v>
          </cell>
          <cell r="B482">
            <v>8816911</v>
          </cell>
          <cell r="E482" t="str">
            <v>Colchester Academy</v>
          </cell>
          <cell r="F482" t="str">
            <v>S</v>
          </cell>
          <cell r="G482" t="str">
            <v/>
          </cell>
          <cell r="H482" t="str">
            <v/>
          </cell>
          <cell r="I482" t="str">
            <v>Y</v>
          </cell>
          <cell r="K482">
            <v>6911</v>
          </cell>
          <cell r="L482">
            <v>136195</v>
          </cell>
          <cell r="O482">
            <v>0</v>
          </cell>
          <cell r="P482">
            <v>3</v>
          </cell>
          <cell r="Q482">
            <v>2</v>
          </cell>
          <cell r="S482">
            <v>0</v>
          </cell>
          <cell r="T482">
            <v>0</v>
          </cell>
          <cell r="V482">
            <v>0</v>
          </cell>
          <cell r="W482">
            <v>175</v>
          </cell>
          <cell r="X482">
            <v>198</v>
          </cell>
          <cell r="Y482">
            <v>175</v>
          </cell>
          <cell r="Z482">
            <v>161</v>
          </cell>
          <cell r="AA482">
            <v>156</v>
          </cell>
          <cell r="AB482">
            <v>548</v>
          </cell>
          <cell r="AC482">
            <v>317</v>
          </cell>
          <cell r="AD482">
            <v>865</v>
          </cell>
          <cell r="AE482">
            <v>865</v>
          </cell>
          <cell r="AF482">
            <v>0</v>
          </cell>
          <cell r="AG482">
            <v>2426133</v>
          </cell>
          <cell r="AH482">
            <v>1709149.8800000001</v>
          </cell>
          <cell r="AI482">
            <v>4135282.88</v>
          </cell>
          <cell r="AJ482">
            <v>4135282.88</v>
          </cell>
          <cell r="AK482">
            <v>0</v>
          </cell>
          <cell r="AL482">
            <v>0</v>
          </cell>
          <cell r="AM482">
            <v>308.00000000000023</v>
          </cell>
          <cell r="AN482">
            <v>144760.00000000012</v>
          </cell>
          <cell r="AO482">
            <v>144760.00000000012</v>
          </cell>
          <cell r="AP482">
            <v>0</v>
          </cell>
          <cell r="AQ482">
            <v>0</v>
          </cell>
          <cell r="AR482">
            <v>400.00000000000011</v>
          </cell>
          <cell r="AS482">
            <v>346000.00000000012</v>
          </cell>
          <cell r="AT482">
            <v>346000.00000000012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194.00000000000014</v>
          </cell>
          <cell r="BK482">
            <v>0</v>
          </cell>
          <cell r="BL482">
            <v>143.99999999999969</v>
          </cell>
          <cell r="BM482">
            <v>46079.999999999898</v>
          </cell>
          <cell r="BN482">
            <v>109.99999999999959</v>
          </cell>
          <cell r="BO482">
            <v>46749.999999999825</v>
          </cell>
          <cell r="BP482">
            <v>182.00000000000028</v>
          </cell>
          <cell r="BQ482">
            <v>108290.00000000017</v>
          </cell>
          <cell r="BR482">
            <v>60.000000000000021</v>
          </cell>
          <cell r="BS482">
            <v>39000.000000000015</v>
          </cell>
          <cell r="BT482">
            <v>104.99999999999982</v>
          </cell>
          <cell r="BU482">
            <v>73499.999999999869</v>
          </cell>
          <cell r="BV482">
            <v>70.000000000000014</v>
          </cell>
          <cell r="BW482">
            <v>62300.000000000015</v>
          </cell>
          <cell r="BX482">
            <v>375919.99999999977</v>
          </cell>
          <cell r="BY482">
            <v>375919.99999999977</v>
          </cell>
          <cell r="BZ482">
            <v>0</v>
          </cell>
          <cell r="CA482">
            <v>866680</v>
          </cell>
          <cell r="CB482">
            <v>866680</v>
          </cell>
          <cell r="CC482">
            <v>0</v>
          </cell>
          <cell r="CD482">
            <v>0</v>
          </cell>
          <cell r="CE482">
            <v>78.484848484848399</v>
          </cell>
          <cell r="CF482">
            <v>50.644023351515095</v>
          </cell>
          <cell r="CG482">
            <v>88.799999999999898</v>
          </cell>
          <cell r="CH482">
            <v>57.300094991999934</v>
          </cell>
          <cell r="CI482">
            <v>78.484848484848399</v>
          </cell>
          <cell r="CJ482">
            <v>50.644023351515095</v>
          </cell>
          <cell r="CK482">
            <v>76.666666666666629</v>
          </cell>
          <cell r="CL482">
            <v>48.748900966666639</v>
          </cell>
          <cell r="CM482">
            <v>95.577464788732371</v>
          </cell>
          <cell r="CN482">
            <v>55.478326525352102</v>
          </cell>
          <cell r="CO482">
            <v>262.81536918704887</v>
          </cell>
          <cell r="CP482">
            <v>449414.2813098536</v>
          </cell>
          <cell r="CQ482">
            <v>449414.2813098536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26.999999999999961</v>
          </cell>
          <cell r="CZ482">
            <v>41309.999999999942</v>
          </cell>
          <cell r="DA482">
            <v>41309.999999999942</v>
          </cell>
          <cell r="DB482">
            <v>0</v>
          </cell>
          <cell r="DC482">
            <v>5492687.1613098532</v>
          </cell>
          <cell r="DD482">
            <v>5492687.1613098532</v>
          </cell>
          <cell r="DE482">
            <v>0</v>
          </cell>
          <cell r="DF482">
            <v>121300</v>
          </cell>
          <cell r="DG482">
            <v>121300</v>
          </cell>
          <cell r="DH482">
            <v>173</v>
          </cell>
          <cell r="DI482">
            <v>0</v>
          </cell>
          <cell r="DJ482">
            <v>0</v>
          </cell>
          <cell r="DK482">
            <v>2.867</v>
          </cell>
          <cell r="DL482">
            <v>0.77833333333333332</v>
          </cell>
          <cell r="DO482">
            <v>0</v>
          </cell>
          <cell r="DP482">
            <v>0</v>
          </cell>
          <cell r="DQ482">
            <v>0</v>
          </cell>
          <cell r="DR482">
            <v>1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DZ482">
            <v>0</v>
          </cell>
          <cell r="EA482">
            <v>45778.232000000004</v>
          </cell>
          <cell r="EB482">
            <v>45778.232000000004</v>
          </cell>
          <cell r="EC482">
            <v>0</v>
          </cell>
          <cell r="ED482">
            <v>0</v>
          </cell>
          <cell r="EE482">
            <v>45778.232000000004</v>
          </cell>
          <cell r="EF482">
            <v>0</v>
          </cell>
          <cell r="EG482">
            <v>45778.231999999996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M482">
            <v>0</v>
          </cell>
          <cell r="EN482">
            <v>0</v>
          </cell>
          <cell r="EO482">
            <v>0</v>
          </cell>
          <cell r="EP482">
            <v>0</v>
          </cell>
          <cell r="EQ482">
            <v>167078.23199999999</v>
          </cell>
          <cell r="ER482">
            <v>167078.23199999999</v>
          </cell>
          <cell r="ES482">
            <v>0</v>
          </cell>
          <cell r="ET482">
            <v>5659765.393309853</v>
          </cell>
          <cell r="EU482">
            <v>5659765.393309853</v>
          </cell>
          <cell r="EV482">
            <v>5613987.1613098532</v>
          </cell>
          <cell r="EW482">
            <v>6490.1585679882692</v>
          </cell>
          <cell r="EX482">
            <v>5525</v>
          </cell>
          <cell r="EY482">
            <v>0</v>
          </cell>
          <cell r="EZ482">
            <v>4779125</v>
          </cell>
          <cell r="FA482">
            <v>0</v>
          </cell>
          <cell r="FB482">
            <v>5659765.393309853</v>
          </cell>
          <cell r="FC482">
            <v>5409960.8170758197</v>
          </cell>
          <cell r="FD482">
            <v>0</v>
          </cell>
          <cell r="FE482">
            <v>5659765.393309853</v>
          </cell>
        </row>
        <row r="483">
          <cell r="A483">
            <v>5454</v>
          </cell>
          <cell r="B483">
            <v>8815454</v>
          </cell>
          <cell r="E483" t="str">
            <v>Colchester County High School for Girls</v>
          </cell>
          <cell r="F483" t="str">
            <v>S</v>
          </cell>
          <cell r="G483" t="str">
            <v/>
          </cell>
          <cell r="H483" t="str">
            <v/>
          </cell>
          <cell r="I483" t="str">
            <v>Y</v>
          </cell>
          <cell r="J483" t="str">
            <v>VI</v>
          </cell>
          <cell r="K483">
            <v>5454</v>
          </cell>
          <cell r="L483">
            <v>137515</v>
          </cell>
          <cell r="O483">
            <v>0</v>
          </cell>
          <cell r="P483">
            <v>3</v>
          </cell>
          <cell r="Q483">
            <v>2</v>
          </cell>
          <cell r="S483">
            <v>0</v>
          </cell>
          <cell r="T483">
            <v>0</v>
          </cell>
          <cell r="V483">
            <v>0</v>
          </cell>
          <cell r="W483">
            <v>191</v>
          </cell>
          <cell r="X483">
            <v>190</v>
          </cell>
          <cell r="Y483">
            <v>160</v>
          </cell>
          <cell r="Z483">
            <v>160</v>
          </cell>
          <cell r="AA483">
            <v>158</v>
          </cell>
          <cell r="AB483">
            <v>541</v>
          </cell>
          <cell r="AC483">
            <v>318</v>
          </cell>
          <cell r="AD483">
            <v>859</v>
          </cell>
          <cell r="AE483">
            <v>859</v>
          </cell>
          <cell r="AF483">
            <v>0</v>
          </cell>
          <cell r="AG483">
            <v>2395142.25</v>
          </cell>
          <cell r="AH483">
            <v>1714541.52</v>
          </cell>
          <cell r="AI483">
            <v>4109683.77</v>
          </cell>
          <cell r="AJ483">
            <v>4109683.77</v>
          </cell>
          <cell r="AK483">
            <v>0</v>
          </cell>
          <cell r="AL483">
            <v>0</v>
          </cell>
          <cell r="AM483">
            <v>25.000000000000007</v>
          </cell>
          <cell r="AN483">
            <v>11750.000000000004</v>
          </cell>
          <cell r="AO483">
            <v>11750.000000000004</v>
          </cell>
          <cell r="AP483">
            <v>0</v>
          </cell>
          <cell r="AQ483">
            <v>0</v>
          </cell>
          <cell r="AR483">
            <v>39.000000000000036</v>
          </cell>
          <cell r="AS483">
            <v>33735.000000000029</v>
          </cell>
          <cell r="AT483">
            <v>33735.000000000029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665.7750582750582</v>
          </cell>
          <cell r="BK483">
            <v>0</v>
          </cell>
          <cell r="BL483">
            <v>89.103729603729846</v>
          </cell>
          <cell r="BM483">
            <v>28513.193473193551</v>
          </cell>
          <cell r="BN483">
            <v>52.060606060606055</v>
          </cell>
          <cell r="BO483">
            <v>22125.757575757572</v>
          </cell>
          <cell r="BP483">
            <v>26.030303030303028</v>
          </cell>
          <cell r="BQ483">
            <v>15488.030303030302</v>
          </cell>
          <cell r="BR483">
            <v>19.022144522144483</v>
          </cell>
          <cell r="BS483">
            <v>12364.393939393914</v>
          </cell>
          <cell r="BT483">
            <v>4.0046620046620029</v>
          </cell>
          <cell r="BU483">
            <v>2803.2634032634019</v>
          </cell>
          <cell r="BV483">
            <v>3.0034965034965064</v>
          </cell>
          <cell r="BW483">
            <v>2673.1118881118909</v>
          </cell>
          <cell r="BX483">
            <v>83967.750582750625</v>
          </cell>
          <cell r="BY483">
            <v>83967.750582750625</v>
          </cell>
          <cell r="BZ483">
            <v>0</v>
          </cell>
          <cell r="CA483">
            <v>129452.75058275065</v>
          </cell>
          <cell r="CB483">
            <v>129452.75058275065</v>
          </cell>
          <cell r="CC483">
            <v>0</v>
          </cell>
          <cell r="CD483">
            <v>0</v>
          </cell>
          <cell r="CE483">
            <v>0</v>
          </cell>
          <cell r="CF483">
            <v>0</v>
          </cell>
          <cell r="CG483">
            <v>0</v>
          </cell>
          <cell r="CH483">
            <v>0</v>
          </cell>
          <cell r="CI483">
            <v>0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27.999999999999968</v>
          </cell>
          <cell r="CZ483">
            <v>42839.999999999949</v>
          </cell>
          <cell r="DA483">
            <v>42839.999999999949</v>
          </cell>
          <cell r="DB483">
            <v>0</v>
          </cell>
          <cell r="DC483">
            <v>4281976.5205827504</v>
          </cell>
          <cell r="DD483">
            <v>4281976.5205827504</v>
          </cell>
          <cell r="DE483">
            <v>0</v>
          </cell>
          <cell r="DF483">
            <v>121300</v>
          </cell>
          <cell r="DG483">
            <v>121300</v>
          </cell>
          <cell r="DH483">
            <v>171.8</v>
          </cell>
          <cell r="DI483">
            <v>0</v>
          </cell>
          <cell r="DJ483">
            <v>0</v>
          </cell>
          <cell r="DK483">
            <v>1.0349999999999999</v>
          </cell>
          <cell r="DL483">
            <v>0</v>
          </cell>
          <cell r="DO483">
            <v>0</v>
          </cell>
          <cell r="DP483">
            <v>0</v>
          </cell>
          <cell r="DQ483">
            <v>0</v>
          </cell>
          <cell r="DR483">
            <v>1</v>
          </cell>
          <cell r="DS483">
            <v>0</v>
          </cell>
          <cell r="DT483">
            <v>0</v>
          </cell>
          <cell r="DU483">
            <v>0</v>
          </cell>
          <cell r="DV483">
            <v>0</v>
          </cell>
          <cell r="DW483">
            <v>0</v>
          </cell>
          <cell r="DX483">
            <v>0</v>
          </cell>
          <cell r="DY483">
            <v>0</v>
          </cell>
          <cell r="DZ483">
            <v>0</v>
          </cell>
          <cell r="EA483">
            <v>21363.4</v>
          </cell>
          <cell r="EB483">
            <v>21363.4</v>
          </cell>
          <cell r="EC483">
            <v>0</v>
          </cell>
          <cell r="ED483">
            <v>0</v>
          </cell>
          <cell r="EE483">
            <v>21363.4</v>
          </cell>
          <cell r="EF483">
            <v>0</v>
          </cell>
          <cell r="EG483">
            <v>21363.4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M483">
            <v>0</v>
          </cell>
          <cell r="EN483">
            <v>0</v>
          </cell>
          <cell r="EO483">
            <v>0</v>
          </cell>
          <cell r="EP483">
            <v>0</v>
          </cell>
          <cell r="EQ483">
            <v>142663.4</v>
          </cell>
          <cell r="ER483">
            <v>142663.4</v>
          </cell>
          <cell r="ES483">
            <v>0</v>
          </cell>
          <cell r="ET483">
            <v>4424639.9205827508</v>
          </cell>
          <cell r="EU483">
            <v>4424639.9205827508</v>
          </cell>
          <cell r="EV483">
            <v>4403276.5205827504</v>
          </cell>
          <cell r="EW483">
            <v>5126.0495000963338</v>
          </cell>
          <cell r="EX483">
            <v>5525</v>
          </cell>
          <cell r="EY483">
            <v>398.95049990366624</v>
          </cell>
          <cell r="EZ483">
            <v>4745975</v>
          </cell>
          <cell r="FA483">
            <v>342698.47941724956</v>
          </cell>
          <cell r="FB483">
            <v>4767338.4000000004</v>
          </cell>
          <cell r="FC483">
            <v>4691391.7654332137</v>
          </cell>
          <cell r="FD483">
            <v>0</v>
          </cell>
          <cell r="FE483">
            <v>4767338.4000000004</v>
          </cell>
        </row>
        <row r="484">
          <cell r="A484">
            <v>5443</v>
          </cell>
          <cell r="B484">
            <v>8815443</v>
          </cell>
          <cell r="E484" t="str">
            <v>Colchester Royal Grammar School</v>
          </cell>
          <cell r="F484" t="str">
            <v>S</v>
          </cell>
          <cell r="G484" t="str">
            <v/>
          </cell>
          <cell r="H484" t="str">
            <v/>
          </cell>
          <cell r="I484" t="str">
            <v>Y</v>
          </cell>
          <cell r="J484" t="str">
            <v>VI</v>
          </cell>
          <cell r="K484">
            <v>5443</v>
          </cell>
          <cell r="L484">
            <v>137814</v>
          </cell>
          <cell r="O484">
            <v>0</v>
          </cell>
          <cell r="P484">
            <v>3</v>
          </cell>
          <cell r="Q484">
            <v>2</v>
          </cell>
          <cell r="S484">
            <v>0</v>
          </cell>
          <cell r="T484">
            <v>0</v>
          </cell>
          <cell r="V484">
            <v>0</v>
          </cell>
          <cell r="W484">
            <v>128</v>
          </cell>
          <cell r="X484">
            <v>128</v>
          </cell>
          <cell r="Y484">
            <v>128</v>
          </cell>
          <cell r="Z484">
            <v>119</v>
          </cell>
          <cell r="AA484">
            <v>120</v>
          </cell>
          <cell r="AB484">
            <v>384</v>
          </cell>
          <cell r="AC484">
            <v>239</v>
          </cell>
          <cell r="AD484">
            <v>623</v>
          </cell>
          <cell r="AE484">
            <v>623</v>
          </cell>
          <cell r="AF484">
            <v>0</v>
          </cell>
          <cell r="AG484">
            <v>1700064</v>
          </cell>
          <cell r="AH484">
            <v>1288601.96</v>
          </cell>
          <cell r="AI484">
            <v>2988665.96</v>
          </cell>
          <cell r="AJ484">
            <v>2988665.96</v>
          </cell>
          <cell r="AK484">
            <v>0</v>
          </cell>
          <cell r="AL484">
            <v>0</v>
          </cell>
          <cell r="AM484">
            <v>25.000000000000021</v>
          </cell>
          <cell r="AN484">
            <v>11750.000000000011</v>
          </cell>
          <cell r="AO484">
            <v>11750.000000000011</v>
          </cell>
          <cell r="AP484">
            <v>0</v>
          </cell>
          <cell r="AQ484">
            <v>0</v>
          </cell>
          <cell r="AR484">
            <v>37.999999999999993</v>
          </cell>
          <cell r="AS484">
            <v>32869.999999999993</v>
          </cell>
          <cell r="AT484">
            <v>32869.999999999993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496.79742765273312</v>
          </cell>
          <cell r="BK484">
            <v>0</v>
          </cell>
          <cell r="BL484">
            <v>53.085209003215446</v>
          </cell>
          <cell r="BM484">
            <v>16987.266881028943</v>
          </cell>
          <cell r="BN484">
            <v>38.061093247588403</v>
          </cell>
          <cell r="BO484">
            <v>16175.964630225071</v>
          </cell>
          <cell r="BP484">
            <v>19.030546623794201</v>
          </cell>
          <cell r="BQ484">
            <v>11323.175241157549</v>
          </cell>
          <cell r="BR484">
            <v>13.020900321543435</v>
          </cell>
          <cell r="BS484">
            <v>8463.5852090032331</v>
          </cell>
          <cell r="BT484">
            <v>1.0016077170417987</v>
          </cell>
          <cell r="BU484">
            <v>701.12540192925917</v>
          </cell>
          <cell r="BV484">
            <v>2.0032154340836037</v>
          </cell>
          <cell r="BW484">
            <v>1782.8617363344074</v>
          </cell>
          <cell r="BX484">
            <v>55433.979099678472</v>
          </cell>
          <cell r="BY484">
            <v>55433.979099678472</v>
          </cell>
          <cell r="BZ484">
            <v>0</v>
          </cell>
          <cell r="CA484">
            <v>100053.97909967847</v>
          </cell>
          <cell r="CB484">
            <v>100053.97909967847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11.999999999999982</v>
          </cell>
          <cell r="CZ484">
            <v>18359.999999999975</v>
          </cell>
          <cell r="DA484">
            <v>18359.999999999975</v>
          </cell>
          <cell r="DB484">
            <v>0</v>
          </cell>
          <cell r="DC484">
            <v>3107079.9390996783</v>
          </cell>
          <cell r="DD484">
            <v>3107079.9390996783</v>
          </cell>
          <cell r="DE484">
            <v>0</v>
          </cell>
          <cell r="DF484">
            <v>121300</v>
          </cell>
          <cell r="DG484">
            <v>121300</v>
          </cell>
          <cell r="DH484">
            <v>124.6</v>
          </cell>
          <cell r="DI484">
            <v>0</v>
          </cell>
          <cell r="DJ484">
            <v>0</v>
          </cell>
          <cell r="DK484">
            <v>1.3460000000000001</v>
          </cell>
          <cell r="DL484">
            <v>0</v>
          </cell>
          <cell r="DO484">
            <v>0</v>
          </cell>
          <cell r="DP484">
            <v>0</v>
          </cell>
          <cell r="DQ484">
            <v>0</v>
          </cell>
          <cell r="DR484">
            <v>1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DZ484">
            <v>0</v>
          </cell>
          <cell r="EA484">
            <v>25241.599999999999</v>
          </cell>
          <cell r="EB484">
            <v>25241.599999999999</v>
          </cell>
          <cell r="EC484">
            <v>0</v>
          </cell>
          <cell r="ED484">
            <v>0</v>
          </cell>
          <cell r="EE484">
            <v>25241.599999999999</v>
          </cell>
          <cell r="EF484">
            <v>0</v>
          </cell>
          <cell r="EG484">
            <v>25241.599999999999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M484">
            <v>0</v>
          </cell>
          <cell r="EN484">
            <v>0</v>
          </cell>
          <cell r="EO484">
            <v>0</v>
          </cell>
          <cell r="EP484">
            <v>0</v>
          </cell>
          <cell r="EQ484">
            <v>146541.6</v>
          </cell>
          <cell r="ER484">
            <v>146541.6</v>
          </cell>
          <cell r="ES484">
            <v>0</v>
          </cell>
          <cell r="ET484">
            <v>3253621.5390996784</v>
          </cell>
          <cell r="EU484">
            <v>3253621.5390996784</v>
          </cell>
          <cell r="EV484">
            <v>3228379.9390996783</v>
          </cell>
          <cell r="EW484">
            <v>5181.9902714280552</v>
          </cell>
          <cell r="EX484">
            <v>5525</v>
          </cell>
          <cell r="EY484">
            <v>343.00972857194483</v>
          </cell>
          <cell r="EZ484">
            <v>3442075</v>
          </cell>
          <cell r="FA484">
            <v>213695.0609003217</v>
          </cell>
          <cell r="FB484">
            <v>3467316.6</v>
          </cell>
          <cell r="FC484">
            <v>3413260.9219055376</v>
          </cell>
          <cell r="FD484">
            <v>0</v>
          </cell>
          <cell r="FE484">
            <v>3467316.6</v>
          </cell>
        </row>
        <row r="485">
          <cell r="A485">
            <v>4032</v>
          </cell>
          <cell r="B485">
            <v>8814032</v>
          </cell>
          <cell r="E485" t="str">
            <v>Colne Community School and College (Secondary and 16 to 19 Provision)</v>
          </cell>
          <cell r="F485" t="str">
            <v>S</v>
          </cell>
          <cell r="G485" t="str">
            <v/>
          </cell>
          <cell r="H485" t="str">
            <v/>
          </cell>
          <cell r="I485" t="str">
            <v>Y</v>
          </cell>
          <cell r="J485" t="str">
            <v>VI</v>
          </cell>
          <cell r="K485">
            <v>4032</v>
          </cell>
          <cell r="L485">
            <v>146795</v>
          </cell>
          <cell r="N485">
            <v>25</v>
          </cell>
          <cell r="O485">
            <v>0</v>
          </cell>
          <cell r="P485">
            <v>3</v>
          </cell>
          <cell r="Q485">
            <v>2</v>
          </cell>
          <cell r="S485">
            <v>0</v>
          </cell>
          <cell r="T485">
            <v>0</v>
          </cell>
          <cell r="V485">
            <v>0</v>
          </cell>
          <cell r="W485">
            <v>249.58333333333334</v>
          </cell>
          <cell r="X485">
            <v>248</v>
          </cell>
          <cell r="Y485">
            <v>252</v>
          </cell>
          <cell r="Z485">
            <v>230</v>
          </cell>
          <cell r="AA485">
            <v>242</v>
          </cell>
          <cell r="AB485">
            <v>749.58333333333337</v>
          </cell>
          <cell r="AC485">
            <v>472</v>
          </cell>
          <cell r="AD485">
            <v>1221.5833333333335</v>
          </cell>
          <cell r="AE485">
            <v>1221.5833333333335</v>
          </cell>
          <cell r="AF485">
            <v>0</v>
          </cell>
          <cell r="AG485">
            <v>3318592.8125</v>
          </cell>
          <cell r="AH485">
            <v>2544854.08</v>
          </cell>
          <cell r="AI485">
            <v>5863446.8925000001</v>
          </cell>
          <cell r="AJ485">
            <v>5863446.8925000001</v>
          </cell>
          <cell r="AK485">
            <v>0</v>
          </cell>
          <cell r="AL485">
            <v>0</v>
          </cell>
          <cell r="AM485">
            <v>181.16273128969891</v>
          </cell>
          <cell r="AN485">
            <v>85146.483706158484</v>
          </cell>
          <cell r="AO485">
            <v>85146.483706158484</v>
          </cell>
          <cell r="AP485">
            <v>0</v>
          </cell>
          <cell r="AQ485">
            <v>0</v>
          </cell>
          <cell r="AR485">
            <v>224.68227009113511</v>
          </cell>
          <cell r="AS485">
            <v>194350.16362883186</v>
          </cell>
          <cell r="AT485">
            <v>194350.16362883186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961.62877528401168</v>
          </cell>
          <cell r="BK485">
            <v>0</v>
          </cell>
          <cell r="BL485">
            <v>128.96183153228006</v>
          </cell>
          <cell r="BM485">
            <v>41267.786090329617</v>
          </cell>
          <cell r="BN485">
            <v>9.1390274314214501</v>
          </cell>
          <cell r="BO485">
            <v>3884.0866583541165</v>
          </cell>
          <cell r="BP485">
            <v>44.67968966472705</v>
          </cell>
          <cell r="BQ485">
            <v>26584.415350512594</v>
          </cell>
          <cell r="BR485">
            <v>22.339844832363589</v>
          </cell>
          <cell r="BS485">
            <v>14520.899141036332</v>
          </cell>
          <cell r="BT485">
            <v>42.648794679966784</v>
          </cell>
          <cell r="BU485">
            <v>29854.156275976748</v>
          </cell>
          <cell r="BV485">
            <v>12.185369908561929</v>
          </cell>
          <cell r="BW485">
            <v>10844.979218620118</v>
          </cell>
          <cell r="BX485">
            <v>126956.32273482955</v>
          </cell>
          <cell r="BY485">
            <v>126956.32273482955</v>
          </cell>
          <cell r="BZ485">
            <v>0</v>
          </cell>
          <cell r="CA485">
            <v>406452.97006981989</v>
          </cell>
          <cell r="CB485">
            <v>406452.97006981989</v>
          </cell>
          <cell r="CC485">
            <v>0</v>
          </cell>
          <cell r="CD485">
            <v>0</v>
          </cell>
          <cell r="CE485">
            <v>94.600134408602131</v>
          </cell>
          <cell r="CF485">
            <v>61.042755494018799</v>
          </cell>
          <cell r="CG485">
            <v>93.999999999999972</v>
          </cell>
          <cell r="CH485">
            <v>60.655505959999978</v>
          </cell>
          <cell r="CI485">
            <v>95.516129032258036</v>
          </cell>
          <cell r="CJ485">
            <v>61.633820572258045</v>
          </cell>
          <cell r="CK485">
            <v>85.745614035087797</v>
          </cell>
          <cell r="CL485">
            <v>54.521797133771976</v>
          </cell>
          <cell r="CM485">
            <v>76.58227848101275</v>
          </cell>
          <cell r="CN485">
            <v>44.452493702531704</v>
          </cell>
          <cell r="CO485">
            <v>282.30637286258047</v>
          </cell>
          <cell r="CP485">
            <v>482743.89759501262</v>
          </cell>
          <cell r="CQ485">
            <v>482743.89759501262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4.0483291908312644</v>
          </cell>
          <cell r="CZ485">
            <v>6193.9436619718344</v>
          </cell>
          <cell r="DA485">
            <v>6193.9436619718344</v>
          </cell>
          <cell r="DB485">
            <v>0</v>
          </cell>
          <cell r="DC485">
            <v>6758837.7038268046</v>
          </cell>
          <cell r="DD485">
            <v>6758837.7038268046</v>
          </cell>
          <cell r="DE485">
            <v>0</v>
          </cell>
          <cell r="DF485">
            <v>121300</v>
          </cell>
          <cell r="DG485">
            <v>121300</v>
          </cell>
          <cell r="DH485">
            <v>244.31666666666669</v>
          </cell>
          <cell r="DI485">
            <v>0</v>
          </cell>
          <cell r="DJ485">
            <v>0</v>
          </cell>
          <cell r="DK485">
            <v>7.6109999999999998</v>
          </cell>
          <cell r="DL485">
            <v>1</v>
          </cell>
          <cell r="DO485">
            <v>0</v>
          </cell>
          <cell r="DP485">
            <v>0</v>
          </cell>
          <cell r="DQ485">
            <v>0</v>
          </cell>
          <cell r="DR485">
            <v>1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DZ485">
            <v>0</v>
          </cell>
          <cell r="EA485">
            <v>36482</v>
          </cell>
          <cell r="EB485">
            <v>36482</v>
          </cell>
          <cell r="EC485">
            <v>0</v>
          </cell>
          <cell r="ED485">
            <v>0</v>
          </cell>
          <cell r="EE485">
            <v>36482</v>
          </cell>
          <cell r="EF485">
            <v>0</v>
          </cell>
          <cell r="EG485">
            <v>36482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M485">
            <v>0</v>
          </cell>
          <cell r="EN485">
            <v>0</v>
          </cell>
          <cell r="EO485">
            <v>0</v>
          </cell>
          <cell r="EP485">
            <v>0</v>
          </cell>
          <cell r="EQ485">
            <v>157782</v>
          </cell>
          <cell r="ER485">
            <v>157782</v>
          </cell>
          <cell r="ES485">
            <v>0</v>
          </cell>
          <cell r="ET485">
            <v>6916619.7038268046</v>
          </cell>
          <cell r="EU485">
            <v>6916619.7038268046</v>
          </cell>
          <cell r="EV485">
            <v>6880137.7038268046</v>
          </cell>
          <cell r="EW485">
            <v>5632.1476530405653</v>
          </cell>
          <cell r="EX485">
            <v>5525</v>
          </cell>
          <cell r="EY485">
            <v>0</v>
          </cell>
          <cell r="EZ485">
            <v>6749247.9166666679</v>
          </cell>
          <cell r="FA485">
            <v>0</v>
          </cell>
          <cell r="FB485">
            <v>6916619.7038268046</v>
          </cell>
          <cell r="FC485">
            <v>6791005.3080501854</v>
          </cell>
          <cell r="FD485">
            <v>0</v>
          </cell>
          <cell r="FE485">
            <v>6916619.7038268046</v>
          </cell>
        </row>
        <row r="486">
          <cell r="A486">
            <v>5420</v>
          </cell>
          <cell r="B486">
            <v>8815420</v>
          </cell>
          <cell r="E486" t="str">
            <v>The Cornelius Vermuyden School</v>
          </cell>
          <cell r="F486" t="str">
            <v>S</v>
          </cell>
          <cell r="G486" t="str">
            <v/>
          </cell>
          <cell r="H486" t="str">
            <v/>
          </cell>
          <cell r="I486" t="str">
            <v>Y</v>
          </cell>
          <cell r="K486">
            <v>5420</v>
          </cell>
          <cell r="L486">
            <v>140308</v>
          </cell>
          <cell r="O486">
            <v>0</v>
          </cell>
          <cell r="P486">
            <v>3</v>
          </cell>
          <cell r="Q486">
            <v>2</v>
          </cell>
          <cell r="S486">
            <v>0</v>
          </cell>
          <cell r="T486">
            <v>0</v>
          </cell>
          <cell r="V486">
            <v>0</v>
          </cell>
          <cell r="W486">
            <v>179</v>
          </cell>
          <cell r="X486">
            <v>174</v>
          </cell>
          <cell r="Y486">
            <v>171</v>
          </cell>
          <cell r="Z486">
            <v>172</v>
          </cell>
          <cell r="AA486">
            <v>159</v>
          </cell>
          <cell r="AB486">
            <v>524</v>
          </cell>
          <cell r="AC486">
            <v>331</v>
          </cell>
          <cell r="AD486">
            <v>855</v>
          </cell>
          <cell r="AE486">
            <v>855</v>
          </cell>
          <cell r="AF486">
            <v>0</v>
          </cell>
          <cell r="AG486">
            <v>2319879</v>
          </cell>
          <cell r="AH486">
            <v>1784632.84</v>
          </cell>
          <cell r="AI486">
            <v>4104511.84</v>
          </cell>
          <cell r="AJ486">
            <v>4104511.84</v>
          </cell>
          <cell r="AK486">
            <v>0</v>
          </cell>
          <cell r="AL486">
            <v>0</v>
          </cell>
          <cell r="AM486">
            <v>185.00000000000003</v>
          </cell>
          <cell r="AN486">
            <v>86950.000000000015</v>
          </cell>
          <cell r="AO486">
            <v>86950.000000000015</v>
          </cell>
          <cell r="AP486">
            <v>0</v>
          </cell>
          <cell r="AQ486">
            <v>0</v>
          </cell>
          <cell r="AR486">
            <v>271.99999999999977</v>
          </cell>
          <cell r="AS486">
            <v>235279.9999999998</v>
          </cell>
          <cell r="AT486">
            <v>235279.9999999998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393.00000000000034</v>
          </cell>
          <cell r="BK486">
            <v>0</v>
          </cell>
          <cell r="BL486">
            <v>53.999999999999993</v>
          </cell>
          <cell r="BM486">
            <v>17279.999999999996</v>
          </cell>
          <cell r="BN486">
            <v>98.00000000000027</v>
          </cell>
          <cell r="BO486">
            <v>41650.000000000116</v>
          </cell>
          <cell r="BP486">
            <v>128.99999999999989</v>
          </cell>
          <cell r="BQ486">
            <v>76754.999999999927</v>
          </cell>
          <cell r="BR486">
            <v>0.99999999999999667</v>
          </cell>
          <cell r="BS486">
            <v>649.99999999999784</v>
          </cell>
          <cell r="BT486">
            <v>156.99999999999997</v>
          </cell>
          <cell r="BU486">
            <v>109899.99999999999</v>
          </cell>
          <cell r="BV486">
            <v>22.999999999999968</v>
          </cell>
          <cell r="BW486">
            <v>20469.999999999971</v>
          </cell>
          <cell r="BX486">
            <v>266705</v>
          </cell>
          <cell r="BY486">
            <v>266705</v>
          </cell>
          <cell r="BZ486">
            <v>0</v>
          </cell>
          <cell r="CA486">
            <v>588934.99999999977</v>
          </cell>
          <cell r="CB486">
            <v>588934.99999999977</v>
          </cell>
          <cell r="CC486">
            <v>0</v>
          </cell>
          <cell r="CD486">
            <v>0</v>
          </cell>
          <cell r="CE486">
            <v>60.017647058823563</v>
          </cell>
          <cell r="CF486">
            <v>38.727667541294139</v>
          </cell>
          <cell r="CG486">
            <v>58.341176470588266</v>
          </cell>
          <cell r="CH486">
            <v>37.645889118352962</v>
          </cell>
          <cell r="CI486">
            <v>57.335294117647095</v>
          </cell>
          <cell r="CJ486">
            <v>36.996822064588258</v>
          </cell>
          <cell r="CK486">
            <v>60.000000000000071</v>
          </cell>
          <cell r="CL486">
            <v>38.151313800000047</v>
          </cell>
          <cell r="CM486">
            <v>63.999999999999957</v>
          </cell>
          <cell r="CN486">
            <v>37.149059199999982</v>
          </cell>
          <cell r="CO486">
            <v>188.6707517242354</v>
          </cell>
          <cell r="CP486">
            <v>322626.98544844252</v>
          </cell>
          <cell r="CQ486">
            <v>322626.98544844252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0.99999999999999667</v>
          </cell>
          <cell r="CZ486">
            <v>1529.999999999995</v>
          </cell>
          <cell r="DA486">
            <v>1529.999999999995</v>
          </cell>
          <cell r="DB486">
            <v>0</v>
          </cell>
          <cell r="DC486">
            <v>5017603.8254484423</v>
          </cell>
          <cell r="DD486">
            <v>5017603.8254484423</v>
          </cell>
          <cell r="DE486">
            <v>0</v>
          </cell>
          <cell r="DF486">
            <v>121300</v>
          </cell>
          <cell r="DG486">
            <v>121300</v>
          </cell>
          <cell r="DH486">
            <v>171</v>
          </cell>
          <cell r="DI486">
            <v>0</v>
          </cell>
          <cell r="DJ486">
            <v>0</v>
          </cell>
          <cell r="DK486">
            <v>1.478</v>
          </cell>
          <cell r="DL486">
            <v>0</v>
          </cell>
          <cell r="DO486">
            <v>0</v>
          </cell>
          <cell r="DP486">
            <v>0</v>
          </cell>
          <cell r="DQ486">
            <v>0</v>
          </cell>
          <cell r="DR486">
            <v>1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44071.995999999999</v>
          </cell>
          <cell r="EB486">
            <v>44071.995999999999</v>
          </cell>
          <cell r="EC486">
            <v>0</v>
          </cell>
          <cell r="ED486">
            <v>0</v>
          </cell>
          <cell r="EE486">
            <v>44071.995999999999</v>
          </cell>
          <cell r="EF486">
            <v>0</v>
          </cell>
          <cell r="EG486">
            <v>44071.995999999999</v>
          </cell>
          <cell r="EH486">
            <v>0</v>
          </cell>
          <cell r="EI486">
            <v>259215</v>
          </cell>
          <cell r="EJ486">
            <v>259215</v>
          </cell>
          <cell r="EK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424586.99599999998</v>
          </cell>
          <cell r="ER486">
            <v>424586.99599999998</v>
          </cell>
          <cell r="ES486">
            <v>0</v>
          </cell>
          <cell r="ET486">
            <v>5442190.8214484425</v>
          </cell>
          <cell r="EU486">
            <v>5442190.8214484425</v>
          </cell>
          <cell r="EV486">
            <v>5138903.8254484423</v>
          </cell>
          <cell r="EW486">
            <v>6010.4138309338505</v>
          </cell>
          <cell r="EX486">
            <v>5525</v>
          </cell>
          <cell r="EY486">
            <v>0</v>
          </cell>
          <cell r="EZ486">
            <v>4723875</v>
          </cell>
          <cell r="FA486">
            <v>0</v>
          </cell>
          <cell r="FB486">
            <v>5442190.8214484425</v>
          </cell>
          <cell r="FC486">
            <v>5307490.5497584427</v>
          </cell>
          <cell r="FD486">
            <v>0</v>
          </cell>
          <cell r="FE486">
            <v>5442190.8214484425</v>
          </cell>
        </row>
        <row r="487">
          <cell r="A487">
            <v>5426</v>
          </cell>
          <cell r="B487">
            <v>8815426</v>
          </cell>
          <cell r="E487" t="str">
            <v>Davenant Foundation School</v>
          </cell>
          <cell r="F487" t="str">
            <v>S</v>
          </cell>
          <cell r="G487" t="str">
            <v/>
          </cell>
          <cell r="H487" t="str">
            <v/>
          </cell>
          <cell r="I487" t="str">
            <v>Y</v>
          </cell>
          <cell r="J487" t="str">
            <v>VI</v>
          </cell>
          <cell r="K487">
            <v>5426</v>
          </cell>
          <cell r="L487">
            <v>136625</v>
          </cell>
          <cell r="O487">
            <v>0</v>
          </cell>
          <cell r="P487">
            <v>3</v>
          </cell>
          <cell r="Q487">
            <v>2</v>
          </cell>
          <cell r="S487">
            <v>0</v>
          </cell>
          <cell r="T487">
            <v>0</v>
          </cell>
          <cell r="V487">
            <v>0</v>
          </cell>
          <cell r="W487">
            <v>182</v>
          </cell>
          <cell r="X487">
            <v>181</v>
          </cell>
          <cell r="Y487">
            <v>179</v>
          </cell>
          <cell r="Z487">
            <v>178</v>
          </cell>
          <cell r="AA487">
            <v>178</v>
          </cell>
          <cell r="AB487">
            <v>542</v>
          </cell>
          <cell r="AC487">
            <v>356</v>
          </cell>
          <cell r="AD487">
            <v>898</v>
          </cell>
          <cell r="AE487">
            <v>898</v>
          </cell>
          <cell r="AF487">
            <v>0</v>
          </cell>
          <cell r="AG487">
            <v>2399569.5</v>
          </cell>
          <cell r="AH487">
            <v>1919423.84</v>
          </cell>
          <cell r="AI487">
            <v>4318993.34</v>
          </cell>
          <cell r="AJ487">
            <v>4318993.34</v>
          </cell>
          <cell r="AK487">
            <v>0</v>
          </cell>
          <cell r="AL487">
            <v>0</v>
          </cell>
          <cell r="AM487">
            <v>62.000000000000007</v>
          </cell>
          <cell r="AN487">
            <v>29140.000000000004</v>
          </cell>
          <cell r="AO487">
            <v>29140.000000000004</v>
          </cell>
          <cell r="AP487">
            <v>0</v>
          </cell>
          <cell r="AQ487">
            <v>0</v>
          </cell>
          <cell r="AR487">
            <v>91.999999999999645</v>
          </cell>
          <cell r="AS487">
            <v>79579.999999999694</v>
          </cell>
          <cell r="AT487">
            <v>79579.999999999694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647</v>
          </cell>
          <cell r="BK487">
            <v>0</v>
          </cell>
          <cell r="BL487">
            <v>119.00000000000043</v>
          </cell>
          <cell r="BM487">
            <v>38080.000000000138</v>
          </cell>
          <cell r="BN487">
            <v>102.99999999999969</v>
          </cell>
          <cell r="BO487">
            <v>43774.999999999869</v>
          </cell>
          <cell r="BP487">
            <v>8.0000000000000018</v>
          </cell>
          <cell r="BQ487">
            <v>4760.0000000000009</v>
          </cell>
          <cell r="BR487">
            <v>15.000000000000044</v>
          </cell>
          <cell r="BS487">
            <v>9750.0000000000291</v>
          </cell>
          <cell r="BT487">
            <v>4.0000000000000009</v>
          </cell>
          <cell r="BU487">
            <v>2800.0000000000005</v>
          </cell>
          <cell r="BV487">
            <v>2.0000000000000004</v>
          </cell>
          <cell r="BW487">
            <v>1780.0000000000005</v>
          </cell>
          <cell r="BX487">
            <v>100945.00000000003</v>
          </cell>
          <cell r="BY487">
            <v>100945.00000000003</v>
          </cell>
          <cell r="BZ487">
            <v>0</v>
          </cell>
          <cell r="CA487">
            <v>209664.99999999971</v>
          </cell>
          <cell r="CB487">
            <v>209664.99999999971</v>
          </cell>
          <cell r="CC487">
            <v>0</v>
          </cell>
          <cell r="CD487">
            <v>0</v>
          </cell>
          <cell r="CE487">
            <v>35.122807017543884</v>
          </cell>
          <cell r="CF487">
            <v>22.663740748771946</v>
          </cell>
          <cell r="CG487">
            <v>34.929824561403535</v>
          </cell>
          <cell r="CH487">
            <v>22.53921470070177</v>
          </cell>
          <cell r="CI487">
            <v>34.54385964912283</v>
          </cell>
          <cell r="CJ487">
            <v>22.290162604561417</v>
          </cell>
          <cell r="CK487">
            <v>40.502994011976099</v>
          </cell>
          <cell r="CL487">
            <v>25.754040573173686</v>
          </cell>
          <cell r="CM487">
            <v>30.576687116564329</v>
          </cell>
          <cell r="CN487">
            <v>17.748361872392589</v>
          </cell>
          <cell r="CO487">
            <v>110.99552049960141</v>
          </cell>
          <cell r="CP487">
            <v>189802.34005431843</v>
          </cell>
          <cell r="CQ487">
            <v>189802.34005431843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1.0000000000000002</v>
          </cell>
          <cell r="CZ487">
            <v>1530.0000000000002</v>
          </cell>
          <cell r="DA487">
            <v>1530.0000000000002</v>
          </cell>
          <cell r="DB487">
            <v>0</v>
          </cell>
          <cell r="DC487">
            <v>4719990.6800543182</v>
          </cell>
          <cell r="DD487">
            <v>4719990.6800543182</v>
          </cell>
          <cell r="DE487">
            <v>0</v>
          </cell>
          <cell r="DF487">
            <v>121300</v>
          </cell>
          <cell r="DG487">
            <v>121300</v>
          </cell>
          <cell r="DH487">
            <v>179.6</v>
          </cell>
          <cell r="DI487">
            <v>0</v>
          </cell>
          <cell r="DJ487">
            <v>0</v>
          </cell>
          <cell r="DK487">
            <v>1.0780000000000001</v>
          </cell>
          <cell r="DL487">
            <v>0</v>
          </cell>
          <cell r="DO487">
            <v>0</v>
          </cell>
          <cell r="DP487">
            <v>0</v>
          </cell>
          <cell r="DQ487">
            <v>0</v>
          </cell>
          <cell r="DR487">
            <v>1.0156360164</v>
          </cell>
          <cell r="DS487">
            <v>0</v>
          </cell>
          <cell r="DT487">
            <v>75698.50047049651</v>
          </cell>
          <cell r="DU487">
            <v>75698.50047049651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DZ487">
            <v>0</v>
          </cell>
          <cell r="EA487">
            <v>31059</v>
          </cell>
          <cell r="EB487">
            <v>31059</v>
          </cell>
          <cell r="EC487">
            <v>0</v>
          </cell>
          <cell r="ED487">
            <v>0</v>
          </cell>
          <cell r="EE487">
            <v>31059</v>
          </cell>
          <cell r="EF487">
            <v>0</v>
          </cell>
          <cell r="EG487">
            <v>31059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M487">
            <v>0</v>
          </cell>
          <cell r="EN487">
            <v>0</v>
          </cell>
          <cell r="EO487">
            <v>0</v>
          </cell>
          <cell r="EP487">
            <v>0</v>
          </cell>
          <cell r="EQ487">
            <v>228057.50047049651</v>
          </cell>
          <cell r="ER487">
            <v>228057.50047049651</v>
          </cell>
          <cell r="ES487">
            <v>0</v>
          </cell>
          <cell r="ET487">
            <v>4948048.1805248149</v>
          </cell>
          <cell r="EU487">
            <v>4948048.1805248149</v>
          </cell>
          <cell r="EV487">
            <v>4916989.1805248149</v>
          </cell>
          <cell r="EW487">
            <v>5475.4890651723999</v>
          </cell>
          <cell r="EX487">
            <v>5525</v>
          </cell>
          <cell r="EY487">
            <v>49.510934827600067</v>
          </cell>
          <cell r="EZ487">
            <v>4961450</v>
          </cell>
          <cell r="FA487">
            <v>44460.819475185126</v>
          </cell>
          <cell r="FB487">
            <v>4992509</v>
          </cell>
          <cell r="FC487">
            <v>4957246.562562597</v>
          </cell>
          <cell r="FD487">
            <v>0</v>
          </cell>
          <cell r="FE487">
            <v>4992509</v>
          </cell>
        </row>
        <row r="488">
          <cell r="A488">
            <v>4680</v>
          </cell>
          <cell r="B488">
            <v>8814680</v>
          </cell>
          <cell r="C488">
            <v>5090</v>
          </cell>
          <cell r="D488" t="str">
            <v>RB055090</v>
          </cell>
          <cell r="E488" t="str">
            <v>De La Salle School</v>
          </cell>
          <cell r="F488" t="str">
            <v>S</v>
          </cell>
          <cell r="G488" t="str">
            <v>Y</v>
          </cell>
          <cell r="H488">
            <v>10028322</v>
          </cell>
          <cell r="I488" t="str">
            <v/>
          </cell>
          <cell r="K488">
            <v>4680</v>
          </cell>
          <cell r="L488">
            <v>115237</v>
          </cell>
          <cell r="O488">
            <v>0</v>
          </cell>
          <cell r="P488">
            <v>3</v>
          </cell>
          <cell r="Q488">
            <v>2</v>
          </cell>
          <cell r="S488">
            <v>0</v>
          </cell>
          <cell r="T488">
            <v>0</v>
          </cell>
          <cell r="V488">
            <v>0</v>
          </cell>
          <cell r="W488">
            <v>154</v>
          </cell>
          <cell r="X488">
            <v>153</v>
          </cell>
          <cell r="Y488">
            <v>149</v>
          </cell>
          <cell r="Z488">
            <v>149</v>
          </cell>
          <cell r="AA488">
            <v>143</v>
          </cell>
          <cell r="AB488">
            <v>456</v>
          </cell>
          <cell r="AC488">
            <v>292</v>
          </cell>
          <cell r="AD488">
            <v>748</v>
          </cell>
          <cell r="AE488">
            <v>748</v>
          </cell>
          <cell r="AF488">
            <v>0</v>
          </cell>
          <cell r="AG488">
            <v>2018826</v>
          </cell>
          <cell r="AH488">
            <v>1574358.8800000001</v>
          </cell>
          <cell r="AI488">
            <v>3593184.88</v>
          </cell>
          <cell r="AJ488">
            <v>3593184.88</v>
          </cell>
          <cell r="AK488">
            <v>0</v>
          </cell>
          <cell r="AL488">
            <v>0</v>
          </cell>
          <cell r="AM488">
            <v>207.99999999999966</v>
          </cell>
          <cell r="AN488">
            <v>97759.99999999984</v>
          </cell>
          <cell r="AO488">
            <v>97759.99999999984</v>
          </cell>
          <cell r="AP488">
            <v>0</v>
          </cell>
          <cell r="AQ488">
            <v>0</v>
          </cell>
          <cell r="AR488">
            <v>260.00000000000034</v>
          </cell>
          <cell r="AS488">
            <v>224900.00000000029</v>
          </cell>
          <cell r="AT488">
            <v>224900.00000000029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59.999999999999993</v>
          </cell>
          <cell r="BK488">
            <v>0</v>
          </cell>
          <cell r="BL488">
            <v>220.99999999999969</v>
          </cell>
          <cell r="BM488">
            <v>70719.999999999898</v>
          </cell>
          <cell r="BN488">
            <v>185.99999999999994</v>
          </cell>
          <cell r="BO488">
            <v>79049.999999999971</v>
          </cell>
          <cell r="BP488">
            <v>86.000000000000327</v>
          </cell>
          <cell r="BQ488">
            <v>51170.000000000196</v>
          </cell>
          <cell r="BR488">
            <v>66.000000000000028</v>
          </cell>
          <cell r="BS488">
            <v>42900.000000000022</v>
          </cell>
          <cell r="BT488">
            <v>95.000000000000085</v>
          </cell>
          <cell r="BU488">
            <v>66500.000000000058</v>
          </cell>
          <cell r="BV488">
            <v>34.000000000000036</v>
          </cell>
          <cell r="BW488">
            <v>30260.000000000033</v>
          </cell>
          <cell r="BX488">
            <v>340600.00000000023</v>
          </cell>
          <cell r="BY488">
            <v>340600.00000000023</v>
          </cell>
          <cell r="BZ488">
            <v>0</v>
          </cell>
          <cell r="CA488">
            <v>663260.00000000035</v>
          </cell>
          <cell r="CB488">
            <v>663260.00000000035</v>
          </cell>
          <cell r="CC488">
            <v>0</v>
          </cell>
          <cell r="CD488">
            <v>0</v>
          </cell>
          <cell r="CE488">
            <v>36.66666666666665</v>
          </cell>
          <cell r="CF488">
            <v>23.659949133333321</v>
          </cell>
          <cell r="CG488">
            <v>36.428571428571416</v>
          </cell>
          <cell r="CH488">
            <v>23.506313099999993</v>
          </cell>
          <cell r="CI488">
            <v>35.47619047619046</v>
          </cell>
          <cell r="CJ488">
            <v>22.891768966666657</v>
          </cell>
          <cell r="CK488">
            <v>40.544217687074834</v>
          </cell>
          <cell r="CL488">
            <v>25.780252862585037</v>
          </cell>
          <cell r="CM488">
            <v>54.380281690140833</v>
          </cell>
          <cell r="CN488">
            <v>31.565254747183094</v>
          </cell>
          <cell r="CO488">
            <v>127.40353880976811</v>
          </cell>
          <cell r="CP488">
            <v>217860.05136470345</v>
          </cell>
          <cell r="CQ488">
            <v>217860.05136470345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6.0241610738255069</v>
          </cell>
          <cell r="CZ488">
            <v>9216.9664429530258</v>
          </cell>
          <cell r="DA488">
            <v>9216.9664429530258</v>
          </cell>
          <cell r="DB488">
            <v>0</v>
          </cell>
          <cell r="DC488">
            <v>4483521.8978076568</v>
          </cell>
          <cell r="DD488">
            <v>4483521.8978076568</v>
          </cell>
          <cell r="DE488">
            <v>0</v>
          </cell>
          <cell r="DF488">
            <v>121300</v>
          </cell>
          <cell r="DG488">
            <v>121300</v>
          </cell>
          <cell r="DH488">
            <v>149.6</v>
          </cell>
          <cell r="DI488">
            <v>0</v>
          </cell>
          <cell r="DJ488">
            <v>0</v>
          </cell>
          <cell r="DK488">
            <v>1.341</v>
          </cell>
          <cell r="DL488">
            <v>0</v>
          </cell>
          <cell r="DO488">
            <v>0</v>
          </cell>
          <cell r="DP488">
            <v>0</v>
          </cell>
          <cell r="DQ488">
            <v>0</v>
          </cell>
          <cell r="DR488">
            <v>1.0156360164</v>
          </cell>
          <cell r="DS488">
            <v>0</v>
          </cell>
          <cell r="DT488">
            <v>72001.070713199675</v>
          </cell>
          <cell r="DU488">
            <v>72001.070713199675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DZ488">
            <v>0</v>
          </cell>
          <cell r="EA488">
            <v>16430.400000000001</v>
          </cell>
          <cell r="EB488">
            <v>16430.400000000001</v>
          </cell>
          <cell r="EC488">
            <v>0</v>
          </cell>
          <cell r="ED488">
            <v>0</v>
          </cell>
          <cell r="EE488">
            <v>16430.400000000001</v>
          </cell>
          <cell r="EF488">
            <v>0</v>
          </cell>
          <cell r="EG488">
            <v>16430.400000000001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M488">
            <v>0</v>
          </cell>
          <cell r="EN488">
            <v>0</v>
          </cell>
          <cell r="EO488">
            <v>0</v>
          </cell>
          <cell r="EP488">
            <v>0</v>
          </cell>
          <cell r="EQ488">
            <v>209731.47071319967</v>
          </cell>
          <cell r="ER488">
            <v>209731.47071319967</v>
          </cell>
          <cell r="ES488">
            <v>0</v>
          </cell>
          <cell r="ET488">
            <v>4693253.3685208568</v>
          </cell>
          <cell r="EU488">
            <v>4693253.3685208568</v>
          </cell>
          <cell r="EV488">
            <v>4676822.9685208565</v>
          </cell>
          <cell r="EW488">
            <v>6252.4371236909847</v>
          </cell>
          <cell r="EX488">
            <v>5525</v>
          </cell>
          <cell r="EY488">
            <v>0</v>
          </cell>
          <cell r="EZ488">
            <v>4132700</v>
          </cell>
          <cell r="FA488">
            <v>0</v>
          </cell>
          <cell r="FB488">
            <v>4693253.3685208568</v>
          </cell>
          <cell r="FC488">
            <v>4586297.5314245289</v>
          </cell>
          <cell r="FD488">
            <v>0</v>
          </cell>
          <cell r="FE488">
            <v>4693253.3685208568</v>
          </cell>
        </row>
        <row r="489">
          <cell r="A489">
            <v>4018</v>
          </cell>
          <cell r="B489">
            <v>8814018</v>
          </cell>
          <cell r="E489" t="str">
            <v>The Deanes</v>
          </cell>
          <cell r="F489" t="str">
            <v>S</v>
          </cell>
          <cell r="G489" t="str">
            <v/>
          </cell>
          <cell r="H489" t="str">
            <v/>
          </cell>
          <cell r="I489" t="str">
            <v>Y</v>
          </cell>
          <cell r="K489">
            <v>4018</v>
          </cell>
          <cell r="L489">
            <v>143639</v>
          </cell>
          <cell r="O489">
            <v>0</v>
          </cell>
          <cell r="P489">
            <v>3</v>
          </cell>
          <cell r="Q489">
            <v>2</v>
          </cell>
          <cell r="S489">
            <v>0</v>
          </cell>
          <cell r="T489">
            <v>0</v>
          </cell>
          <cell r="V489">
            <v>0</v>
          </cell>
          <cell r="W489">
            <v>100</v>
          </cell>
          <cell r="X489">
            <v>110</v>
          </cell>
          <cell r="Y489">
            <v>114</v>
          </cell>
          <cell r="Z489">
            <v>91</v>
          </cell>
          <cell r="AA489">
            <v>101</v>
          </cell>
          <cell r="AB489">
            <v>324</v>
          </cell>
          <cell r="AC489">
            <v>192</v>
          </cell>
          <cell r="AD489">
            <v>516</v>
          </cell>
          <cell r="AE489">
            <v>516</v>
          </cell>
          <cell r="AF489">
            <v>0</v>
          </cell>
          <cell r="AG489">
            <v>1434429</v>
          </cell>
          <cell r="AH489">
            <v>1035194.8800000001</v>
          </cell>
          <cell r="AI489">
            <v>2469623.88</v>
          </cell>
          <cell r="AJ489">
            <v>2469623.88</v>
          </cell>
          <cell r="AK489">
            <v>0</v>
          </cell>
          <cell r="AL489">
            <v>0</v>
          </cell>
          <cell r="AM489">
            <v>116.0000000000002</v>
          </cell>
          <cell r="AN489">
            <v>54520.000000000095</v>
          </cell>
          <cell r="AO489">
            <v>54520.000000000095</v>
          </cell>
          <cell r="AP489">
            <v>0</v>
          </cell>
          <cell r="AQ489">
            <v>0</v>
          </cell>
          <cell r="AR489">
            <v>180.0000000000002</v>
          </cell>
          <cell r="AS489">
            <v>155700.00000000017</v>
          </cell>
          <cell r="AT489">
            <v>155700.00000000017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290</v>
          </cell>
          <cell r="BK489">
            <v>0</v>
          </cell>
          <cell r="BL489">
            <v>59.000000000000092</v>
          </cell>
          <cell r="BM489">
            <v>18880.000000000029</v>
          </cell>
          <cell r="BN489">
            <v>78.999999999999773</v>
          </cell>
          <cell r="BO489">
            <v>33574.999999999905</v>
          </cell>
          <cell r="BP489">
            <v>19.000000000000004</v>
          </cell>
          <cell r="BQ489">
            <v>11305.000000000002</v>
          </cell>
          <cell r="BR489">
            <v>29.999999999999986</v>
          </cell>
          <cell r="BS489">
            <v>19499.999999999989</v>
          </cell>
          <cell r="BT489">
            <v>34.000000000000021</v>
          </cell>
          <cell r="BU489">
            <v>23800.000000000015</v>
          </cell>
          <cell r="BV489">
            <v>4.9999999999999973</v>
          </cell>
          <cell r="BW489">
            <v>4449.9999999999973</v>
          </cell>
          <cell r="BX489">
            <v>111509.99999999994</v>
          </cell>
          <cell r="BY489">
            <v>111509.99999999994</v>
          </cell>
          <cell r="BZ489">
            <v>0</v>
          </cell>
          <cell r="CA489">
            <v>321730.00000000023</v>
          </cell>
          <cell r="CB489">
            <v>321730.00000000023</v>
          </cell>
          <cell r="CC489">
            <v>0</v>
          </cell>
          <cell r="CD489">
            <v>0</v>
          </cell>
          <cell r="CE489">
            <v>55.855855855855893</v>
          </cell>
          <cell r="CF489">
            <v>36.042182954954974</v>
          </cell>
          <cell r="CG489">
            <v>61.441441441441484</v>
          </cell>
          <cell r="CH489">
            <v>39.646401250450474</v>
          </cell>
          <cell r="CI489">
            <v>63.67567567567572</v>
          </cell>
          <cell r="CJ489">
            <v>41.088088568648672</v>
          </cell>
          <cell r="CK489">
            <v>44.465909090909122</v>
          </cell>
          <cell r="CL489">
            <v>28.27388085215911</v>
          </cell>
          <cell r="CM489">
            <v>59.350515463917482</v>
          </cell>
          <cell r="CN489">
            <v>34.450247070618538</v>
          </cell>
          <cell r="CO489">
            <v>179.50080069683176</v>
          </cell>
          <cell r="CP489">
            <v>306946.36919158231</v>
          </cell>
          <cell r="CQ489">
            <v>306946.36919158231</v>
          </cell>
          <cell r="CR489">
            <v>0</v>
          </cell>
          <cell r="CS489">
            <v>0</v>
          </cell>
          <cell r="CT489">
            <v>6.1118446601942047</v>
          </cell>
          <cell r="CU489">
            <v>8128.7533980582921</v>
          </cell>
          <cell r="CV489">
            <v>8128.7533980582921</v>
          </cell>
          <cell r="CW489">
            <v>0</v>
          </cell>
          <cell r="CX489">
            <v>0</v>
          </cell>
          <cell r="CY489">
            <v>1.9999999999999989</v>
          </cell>
          <cell r="CZ489">
            <v>3059.9999999999982</v>
          </cell>
          <cell r="DA489">
            <v>3059.9999999999982</v>
          </cell>
          <cell r="DB489">
            <v>0</v>
          </cell>
          <cell r="DC489">
            <v>3109489.0025896407</v>
          </cell>
          <cell r="DD489">
            <v>3109489.0025896407</v>
          </cell>
          <cell r="DE489">
            <v>0</v>
          </cell>
          <cell r="DF489">
            <v>121300</v>
          </cell>
          <cell r="DG489">
            <v>121300</v>
          </cell>
          <cell r="DH489">
            <v>103.2</v>
          </cell>
          <cell r="DI489">
            <v>0.27999999999999992</v>
          </cell>
          <cell r="DJ489">
            <v>0</v>
          </cell>
          <cell r="DK489">
            <v>1.643</v>
          </cell>
          <cell r="DL489">
            <v>0</v>
          </cell>
          <cell r="DO489">
            <v>0</v>
          </cell>
          <cell r="DP489">
            <v>0</v>
          </cell>
          <cell r="DQ489">
            <v>0</v>
          </cell>
          <cell r="DR489">
            <v>1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DZ489">
            <v>0</v>
          </cell>
          <cell r="EA489">
            <v>23584.052</v>
          </cell>
          <cell r="EB489">
            <v>23584.052</v>
          </cell>
          <cell r="EC489">
            <v>0</v>
          </cell>
          <cell r="ED489">
            <v>0</v>
          </cell>
          <cell r="EE489">
            <v>23584.052</v>
          </cell>
          <cell r="EF489">
            <v>0</v>
          </cell>
          <cell r="EG489">
            <v>23584.052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M489">
            <v>0</v>
          </cell>
          <cell r="EN489">
            <v>0</v>
          </cell>
          <cell r="EO489">
            <v>0</v>
          </cell>
          <cell r="EP489">
            <v>0</v>
          </cell>
          <cell r="EQ489">
            <v>144884.052</v>
          </cell>
          <cell r="ER489">
            <v>144884.052</v>
          </cell>
          <cell r="ES489">
            <v>0</v>
          </cell>
          <cell r="ET489">
            <v>3254373.0545896408</v>
          </cell>
          <cell r="EU489">
            <v>3254373.0545896408</v>
          </cell>
          <cell r="EV489">
            <v>3230789.0025896407</v>
          </cell>
          <cell r="EW489">
            <v>6261.2189972667456</v>
          </cell>
          <cell r="EX489">
            <v>5525</v>
          </cell>
          <cell r="EY489">
            <v>0</v>
          </cell>
          <cell r="EZ489">
            <v>2850900</v>
          </cell>
          <cell r="FA489">
            <v>0</v>
          </cell>
          <cell r="FB489">
            <v>3254373.0545896408</v>
          </cell>
          <cell r="FC489">
            <v>3118860.1877518757</v>
          </cell>
          <cell r="FD489">
            <v>0</v>
          </cell>
          <cell r="FE489">
            <v>3254373.0545896408</v>
          </cell>
        </row>
        <row r="490">
          <cell r="A490">
            <v>4001</v>
          </cell>
          <cell r="B490">
            <v>8814001</v>
          </cell>
          <cell r="E490" t="str">
            <v>Debden Park High School</v>
          </cell>
          <cell r="F490" t="str">
            <v>S</v>
          </cell>
          <cell r="G490" t="str">
            <v/>
          </cell>
          <cell r="H490" t="str">
            <v/>
          </cell>
          <cell r="I490" t="str">
            <v>Y</v>
          </cell>
          <cell r="K490">
            <v>4001</v>
          </cell>
          <cell r="L490">
            <v>136555</v>
          </cell>
          <cell r="O490">
            <v>0</v>
          </cell>
          <cell r="P490">
            <v>3</v>
          </cell>
          <cell r="Q490">
            <v>2</v>
          </cell>
          <cell r="S490">
            <v>0</v>
          </cell>
          <cell r="T490">
            <v>0</v>
          </cell>
          <cell r="V490">
            <v>0</v>
          </cell>
          <cell r="W490">
            <v>180</v>
          </cell>
          <cell r="X490">
            <v>176</v>
          </cell>
          <cell r="Y490">
            <v>172</v>
          </cell>
          <cell r="Z490">
            <v>178</v>
          </cell>
          <cell r="AA490">
            <v>173</v>
          </cell>
          <cell r="AB490">
            <v>528</v>
          </cell>
          <cell r="AC490">
            <v>351</v>
          </cell>
          <cell r="AD490">
            <v>879</v>
          </cell>
          <cell r="AE490">
            <v>879</v>
          </cell>
          <cell r="AF490">
            <v>0</v>
          </cell>
          <cell r="AG490">
            <v>2337588</v>
          </cell>
          <cell r="AH490">
            <v>1892465.6400000001</v>
          </cell>
          <cell r="AI490">
            <v>4230053.6400000006</v>
          </cell>
          <cell r="AJ490">
            <v>4230053.6400000006</v>
          </cell>
          <cell r="AK490">
            <v>0</v>
          </cell>
          <cell r="AL490">
            <v>0</v>
          </cell>
          <cell r="AM490">
            <v>142</v>
          </cell>
          <cell r="AN490">
            <v>66740</v>
          </cell>
          <cell r="AO490">
            <v>66740</v>
          </cell>
          <cell r="AP490">
            <v>0</v>
          </cell>
          <cell r="AQ490">
            <v>0</v>
          </cell>
          <cell r="AR490">
            <v>200.99999999999983</v>
          </cell>
          <cell r="AS490">
            <v>173864.99999999985</v>
          </cell>
          <cell r="AT490">
            <v>173864.99999999985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439.5</v>
          </cell>
          <cell r="BK490">
            <v>0</v>
          </cell>
          <cell r="BL490">
            <v>303.34510250569491</v>
          </cell>
          <cell r="BM490">
            <v>97070.432801822375</v>
          </cell>
          <cell r="BN490">
            <v>104.1184510250573</v>
          </cell>
          <cell r="BO490">
            <v>44250.34168564935</v>
          </cell>
          <cell r="BP490">
            <v>0</v>
          </cell>
          <cell r="BQ490">
            <v>0</v>
          </cell>
          <cell r="BR490">
            <v>31.03530751708432</v>
          </cell>
          <cell r="BS490">
            <v>20172.949886104809</v>
          </cell>
          <cell r="BT490">
            <v>1.0011389521640077</v>
          </cell>
          <cell r="BU490">
            <v>700.79726651480541</v>
          </cell>
          <cell r="BV490">
            <v>0</v>
          </cell>
          <cell r="BW490">
            <v>0</v>
          </cell>
          <cell r="BX490">
            <v>162194.52164009135</v>
          </cell>
          <cell r="BY490">
            <v>162194.52164009135</v>
          </cell>
          <cell r="BZ490">
            <v>0</v>
          </cell>
          <cell r="CA490">
            <v>402799.5216400912</v>
          </cell>
          <cell r="CB490">
            <v>402799.5216400912</v>
          </cell>
          <cell r="CC490">
            <v>0</v>
          </cell>
          <cell r="CD490">
            <v>0</v>
          </cell>
          <cell r="CE490">
            <v>47.42514970059888</v>
          </cell>
          <cell r="CF490">
            <v>30.602089897006035</v>
          </cell>
          <cell r="CG490">
            <v>46.371257485030014</v>
          </cell>
          <cell r="CH490">
            <v>29.922043454850346</v>
          </cell>
          <cell r="CI490">
            <v>45.317365269461149</v>
          </cell>
          <cell r="CJ490">
            <v>29.241997012694654</v>
          </cell>
          <cell r="CK490">
            <v>58.994285714285638</v>
          </cell>
          <cell r="CL490">
            <v>37.511825111542805</v>
          </cell>
          <cell r="CM490">
            <v>65.904761904761912</v>
          </cell>
          <cell r="CN490">
            <v>38.254685961904769</v>
          </cell>
          <cell r="CO490">
            <v>165.53264143799862</v>
          </cell>
          <cell r="CP490">
            <v>283060.81685897766</v>
          </cell>
          <cell r="CQ490">
            <v>283060.81685897766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2.9999999999999996</v>
          </cell>
          <cell r="CZ490">
            <v>4589.9999999999991</v>
          </cell>
          <cell r="DA490">
            <v>4589.9999999999991</v>
          </cell>
          <cell r="DB490">
            <v>0</v>
          </cell>
          <cell r="DC490">
            <v>4920503.9784990698</v>
          </cell>
          <cell r="DD490">
            <v>4920503.9784990698</v>
          </cell>
          <cell r="DE490">
            <v>0</v>
          </cell>
          <cell r="DF490">
            <v>121300</v>
          </cell>
          <cell r="DG490">
            <v>121300</v>
          </cell>
          <cell r="DH490">
            <v>175.8</v>
          </cell>
          <cell r="DI490">
            <v>0</v>
          </cell>
          <cell r="DJ490">
            <v>0</v>
          </cell>
          <cell r="DK490">
            <v>1.3720000000000001</v>
          </cell>
          <cell r="DL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1.0156360164</v>
          </cell>
          <cell r="DS490">
            <v>0</v>
          </cell>
          <cell r="DT490">
            <v>78833.729693396745</v>
          </cell>
          <cell r="DU490">
            <v>78833.729693396745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DZ490">
            <v>0</v>
          </cell>
          <cell r="EA490">
            <v>36388.5</v>
          </cell>
          <cell r="EB490">
            <v>36388.5</v>
          </cell>
          <cell r="EC490">
            <v>0</v>
          </cell>
          <cell r="ED490">
            <v>0</v>
          </cell>
          <cell r="EE490">
            <v>36388.5</v>
          </cell>
          <cell r="EF490">
            <v>0</v>
          </cell>
          <cell r="EG490">
            <v>36388.5</v>
          </cell>
          <cell r="EH490">
            <v>0</v>
          </cell>
          <cell r="EI490">
            <v>1217311</v>
          </cell>
          <cell r="EJ490">
            <v>1217311</v>
          </cell>
          <cell r="EK490">
            <v>0</v>
          </cell>
          <cell r="EM490">
            <v>0</v>
          </cell>
          <cell r="EN490">
            <v>0</v>
          </cell>
          <cell r="EO490">
            <v>0</v>
          </cell>
          <cell r="EP490">
            <v>0</v>
          </cell>
          <cell r="EQ490">
            <v>1453833.2296933967</v>
          </cell>
          <cell r="ER490">
            <v>1453833.2296933967</v>
          </cell>
          <cell r="ES490">
            <v>0</v>
          </cell>
          <cell r="ET490">
            <v>6374337.2081924668</v>
          </cell>
          <cell r="EU490">
            <v>6374337.2081924668</v>
          </cell>
          <cell r="EV490">
            <v>5120637.7081924668</v>
          </cell>
          <cell r="EW490">
            <v>5825.5264029493364</v>
          </cell>
          <cell r="EX490">
            <v>5525</v>
          </cell>
          <cell r="EY490">
            <v>0</v>
          </cell>
          <cell r="EZ490">
            <v>4856475</v>
          </cell>
          <cell r="FA490">
            <v>0</v>
          </cell>
          <cell r="FB490">
            <v>6374337.2081924668</v>
          </cell>
          <cell r="FC490">
            <v>6305448.4783233795</v>
          </cell>
          <cell r="FD490">
            <v>0</v>
          </cell>
          <cell r="FE490">
            <v>6374337.2081924668</v>
          </cell>
        </row>
        <row r="491">
          <cell r="A491">
            <v>5422</v>
          </cell>
          <cell r="B491">
            <v>8815422</v>
          </cell>
          <cell r="E491" t="str">
            <v>The FitzWimarc School</v>
          </cell>
          <cell r="F491" t="str">
            <v>S</v>
          </cell>
          <cell r="G491" t="str">
            <v/>
          </cell>
          <cell r="H491" t="str">
            <v/>
          </cell>
          <cell r="I491" t="str">
            <v>Y</v>
          </cell>
          <cell r="K491">
            <v>5422</v>
          </cell>
          <cell r="L491">
            <v>141841</v>
          </cell>
          <cell r="N491">
            <v>25</v>
          </cell>
          <cell r="O491">
            <v>0</v>
          </cell>
          <cell r="P491">
            <v>3</v>
          </cell>
          <cell r="Q491">
            <v>2</v>
          </cell>
          <cell r="S491">
            <v>0</v>
          </cell>
          <cell r="T491">
            <v>0</v>
          </cell>
          <cell r="V491">
            <v>0</v>
          </cell>
          <cell r="W491">
            <v>298.58333333333331</v>
          </cell>
          <cell r="X491">
            <v>285</v>
          </cell>
          <cell r="Y491">
            <v>298</v>
          </cell>
          <cell r="Z491">
            <v>298</v>
          </cell>
          <cell r="AA491">
            <v>272</v>
          </cell>
          <cell r="AB491">
            <v>881.58333333333337</v>
          </cell>
          <cell r="AC491">
            <v>570</v>
          </cell>
          <cell r="AD491">
            <v>1451.5833333333335</v>
          </cell>
          <cell r="AE491">
            <v>1451.5833333333335</v>
          </cell>
          <cell r="AF491">
            <v>0</v>
          </cell>
          <cell r="AG491">
            <v>3902989.8125</v>
          </cell>
          <cell r="AH491">
            <v>3073234.8000000003</v>
          </cell>
          <cell r="AI491">
            <v>6976224.6125000007</v>
          </cell>
          <cell r="AJ491">
            <v>6976224.6125000007</v>
          </cell>
          <cell r="AK491">
            <v>0</v>
          </cell>
          <cell r="AL491">
            <v>0</v>
          </cell>
          <cell r="AM491">
            <v>151.52226861517047</v>
          </cell>
          <cell r="AN491">
            <v>71215.466249130128</v>
          </cell>
          <cell r="AO491">
            <v>71215.466249130128</v>
          </cell>
          <cell r="AP491">
            <v>0</v>
          </cell>
          <cell r="AQ491">
            <v>0</v>
          </cell>
          <cell r="AR491">
            <v>187.88761308281161</v>
          </cell>
          <cell r="AS491">
            <v>162522.78531663204</v>
          </cell>
          <cell r="AT491">
            <v>162522.78531663204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1390.9322191272054</v>
          </cell>
          <cell r="BK491">
            <v>0</v>
          </cell>
          <cell r="BL491">
            <v>4.0434076137418735</v>
          </cell>
          <cell r="BM491">
            <v>1293.8904363973995</v>
          </cell>
          <cell r="BN491">
            <v>26.28214948932219</v>
          </cell>
          <cell r="BO491">
            <v>11169.913532961931</v>
          </cell>
          <cell r="BP491">
            <v>8.086815227483747</v>
          </cell>
          <cell r="BQ491">
            <v>4811.6550603528294</v>
          </cell>
          <cell r="BR491">
            <v>8.086815227483747</v>
          </cell>
          <cell r="BS491">
            <v>5256.4298978644356</v>
          </cell>
          <cell r="BT491">
            <v>12.130222841225633</v>
          </cell>
          <cell r="BU491">
            <v>8491.1559888579432</v>
          </cell>
          <cell r="BV491">
            <v>2.0217038068709368</v>
          </cell>
          <cell r="BW491">
            <v>1799.3163881151338</v>
          </cell>
          <cell r="BX491">
            <v>32822.361304549675</v>
          </cell>
          <cell r="BY491">
            <v>32822.361304549675</v>
          </cell>
          <cell r="BZ491">
            <v>0</v>
          </cell>
          <cell r="CA491">
            <v>266560.61287031183</v>
          </cell>
          <cell r="CB491">
            <v>266560.61287031183</v>
          </cell>
          <cell r="CC491">
            <v>0</v>
          </cell>
          <cell r="CD491">
            <v>0</v>
          </cell>
          <cell r="CE491">
            <v>89.984018264840287</v>
          </cell>
          <cell r="CF491">
            <v>58.064108044337964</v>
          </cell>
          <cell r="CG491">
            <v>85.890410958904212</v>
          </cell>
          <cell r="CH491">
            <v>55.422620572602803</v>
          </cell>
          <cell r="CI491">
            <v>89.808219178082297</v>
          </cell>
          <cell r="CJ491">
            <v>57.950669932054858</v>
          </cell>
          <cell r="CK491">
            <v>91.77162629757801</v>
          </cell>
          <cell r="CL491">
            <v>58.35346854692051</v>
          </cell>
          <cell r="CM491">
            <v>83.454545454545496</v>
          </cell>
          <cell r="CN491">
            <v>48.44152890000003</v>
          </cell>
          <cell r="CO491">
            <v>278.23239599591619</v>
          </cell>
          <cell r="CP491">
            <v>475777.3971530167</v>
          </cell>
          <cell r="CQ491">
            <v>475777.3971530167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5.0968515917603003</v>
          </cell>
          <cell r="CZ491">
            <v>7798.1829353932599</v>
          </cell>
          <cell r="DA491">
            <v>7798.1829353932599</v>
          </cell>
          <cell r="DB491">
            <v>0</v>
          </cell>
          <cell r="DC491">
            <v>7726360.8054587226</v>
          </cell>
          <cell r="DD491">
            <v>7726360.8054587226</v>
          </cell>
          <cell r="DE491">
            <v>0</v>
          </cell>
          <cell r="DF491">
            <v>121300</v>
          </cell>
          <cell r="DG491">
            <v>121300</v>
          </cell>
          <cell r="DH491">
            <v>290.31666666666672</v>
          </cell>
          <cell r="DI491">
            <v>0</v>
          </cell>
          <cell r="DJ491">
            <v>0</v>
          </cell>
          <cell r="DK491">
            <v>1.7949999999999999</v>
          </cell>
          <cell r="DL491">
            <v>0</v>
          </cell>
          <cell r="DO491">
            <v>0</v>
          </cell>
          <cell r="DP491">
            <v>0</v>
          </cell>
          <cell r="DQ491">
            <v>0</v>
          </cell>
          <cell r="DR491">
            <v>1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DZ491">
            <v>0</v>
          </cell>
          <cell r="EA491">
            <v>27608</v>
          </cell>
          <cell r="EB491">
            <v>27608</v>
          </cell>
          <cell r="EC491">
            <v>0</v>
          </cell>
          <cell r="ED491">
            <v>0</v>
          </cell>
          <cell r="EE491">
            <v>27608</v>
          </cell>
          <cell r="EF491">
            <v>0</v>
          </cell>
          <cell r="EG491">
            <v>27608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M491">
            <v>0</v>
          </cell>
          <cell r="EN491">
            <v>0</v>
          </cell>
          <cell r="EO491">
            <v>0</v>
          </cell>
          <cell r="EP491">
            <v>0</v>
          </cell>
          <cell r="EQ491">
            <v>148908</v>
          </cell>
          <cell r="ER491">
            <v>148908</v>
          </cell>
          <cell r="ES491">
            <v>0</v>
          </cell>
          <cell r="ET491">
            <v>7875268.8054587226</v>
          </cell>
          <cell r="EU491">
            <v>7875268.8054587226</v>
          </cell>
          <cell r="EV491">
            <v>7847660.8054587226</v>
          </cell>
          <cell r="EW491">
            <v>5406.2764605031671</v>
          </cell>
          <cell r="EX491">
            <v>5525</v>
          </cell>
          <cell r="EY491">
            <v>118.72353949683293</v>
          </cell>
          <cell r="EZ491">
            <v>8019997.9166666679</v>
          </cell>
          <cell r="FA491">
            <v>172337.11120794527</v>
          </cell>
          <cell r="FB491">
            <v>8047605.9166666679</v>
          </cell>
          <cell r="FC491">
            <v>7925439.6742685204</v>
          </cell>
          <cell r="FD491">
            <v>0</v>
          </cell>
          <cell r="FE491">
            <v>8047605.9166666679</v>
          </cell>
        </row>
        <row r="492">
          <cell r="A492">
            <v>4015</v>
          </cell>
          <cell r="B492">
            <v>8814015</v>
          </cell>
          <cell r="E492" t="str">
            <v>Forest Hall School</v>
          </cell>
          <cell r="F492" t="str">
            <v>S</v>
          </cell>
          <cell r="G492" t="str">
            <v/>
          </cell>
          <cell r="H492">
            <v>10009760</v>
          </cell>
          <cell r="I492" t="str">
            <v>Y</v>
          </cell>
          <cell r="K492">
            <v>4015</v>
          </cell>
          <cell r="L492">
            <v>141328</v>
          </cell>
          <cell r="N492">
            <v>18</v>
          </cell>
          <cell r="O492">
            <v>0</v>
          </cell>
          <cell r="P492">
            <v>3</v>
          </cell>
          <cell r="Q492">
            <v>2</v>
          </cell>
          <cell r="S492">
            <v>0</v>
          </cell>
          <cell r="T492">
            <v>0</v>
          </cell>
          <cell r="V492">
            <v>0</v>
          </cell>
          <cell r="W492">
            <v>106.5</v>
          </cell>
          <cell r="X492">
            <v>76</v>
          </cell>
          <cell r="Y492">
            <v>106</v>
          </cell>
          <cell r="Z492">
            <v>103</v>
          </cell>
          <cell r="AA492">
            <v>99</v>
          </cell>
          <cell r="AB492">
            <v>288.5</v>
          </cell>
          <cell r="AC492">
            <v>202</v>
          </cell>
          <cell r="AD492">
            <v>490.5</v>
          </cell>
          <cell r="AE492">
            <v>490.5</v>
          </cell>
          <cell r="AF492">
            <v>0</v>
          </cell>
          <cell r="AG492">
            <v>1277261.625</v>
          </cell>
          <cell r="AH492">
            <v>1089111.28</v>
          </cell>
          <cell r="AI492">
            <v>2366372.9050000003</v>
          </cell>
          <cell r="AJ492">
            <v>2366372.9050000003</v>
          </cell>
          <cell r="AK492">
            <v>0</v>
          </cell>
          <cell r="AL492">
            <v>0</v>
          </cell>
          <cell r="AM492">
            <v>124.66875000000016</v>
          </cell>
          <cell r="AN492">
            <v>58594.312500000073</v>
          </cell>
          <cell r="AO492">
            <v>58594.312500000073</v>
          </cell>
          <cell r="AP492">
            <v>0</v>
          </cell>
          <cell r="AQ492">
            <v>0</v>
          </cell>
          <cell r="AR492">
            <v>147.15</v>
          </cell>
          <cell r="AS492">
            <v>127284.75</v>
          </cell>
          <cell r="AT492">
            <v>127284.75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478.23750000000001</v>
          </cell>
          <cell r="BK492">
            <v>0</v>
          </cell>
          <cell r="BL492">
            <v>3.0656250000000003</v>
          </cell>
          <cell r="BM492">
            <v>981.00000000000011</v>
          </cell>
          <cell r="BN492">
            <v>9.1968750000000004</v>
          </cell>
          <cell r="BO492">
            <v>3908.671875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4889.671875</v>
          </cell>
          <cell r="BY492">
            <v>4889.671875</v>
          </cell>
          <cell r="BZ492">
            <v>0</v>
          </cell>
          <cell r="CA492">
            <v>190768.73437500006</v>
          </cell>
          <cell r="CB492">
            <v>190768.73437500006</v>
          </cell>
          <cell r="CC492">
            <v>0</v>
          </cell>
          <cell r="CD492">
            <v>0</v>
          </cell>
          <cell r="CE492">
            <v>53.25</v>
          </cell>
          <cell r="CF492">
            <v>34.360698854999995</v>
          </cell>
          <cell r="CG492">
            <v>38</v>
          </cell>
          <cell r="CH492">
            <v>24.52031092</v>
          </cell>
          <cell r="CI492">
            <v>53</v>
          </cell>
          <cell r="CJ492">
            <v>34.199381019999997</v>
          </cell>
          <cell r="CK492">
            <v>52.020202020202014</v>
          </cell>
          <cell r="CL492">
            <v>33.077317520202016</v>
          </cell>
          <cell r="CM492">
            <v>53.712765957446834</v>
          </cell>
          <cell r="CN492">
            <v>31.177792536702146</v>
          </cell>
          <cell r="CO492">
            <v>157.33550085190416</v>
          </cell>
          <cell r="CP492">
            <v>269043.7064567561</v>
          </cell>
          <cell r="CQ492">
            <v>269043.7064567561</v>
          </cell>
          <cell r="CR492">
            <v>0</v>
          </cell>
          <cell r="CS492">
            <v>0</v>
          </cell>
          <cell r="CT492">
            <v>0.32836820083681673</v>
          </cell>
          <cell r="CU492">
            <v>436.72970711296625</v>
          </cell>
          <cell r="CV492">
            <v>436.72970711296625</v>
          </cell>
          <cell r="CW492">
            <v>0</v>
          </cell>
          <cell r="CX492">
            <v>0</v>
          </cell>
          <cell r="CY492">
            <v>3.0656250000000003</v>
          </cell>
          <cell r="CZ492">
            <v>4690.40625</v>
          </cell>
          <cell r="DA492">
            <v>4690.40625</v>
          </cell>
          <cell r="DB492">
            <v>0</v>
          </cell>
          <cell r="DC492">
            <v>2831312.4817888695</v>
          </cell>
          <cell r="DD492">
            <v>2831312.4817888695</v>
          </cell>
          <cell r="DE492">
            <v>0</v>
          </cell>
          <cell r="DF492">
            <v>121300</v>
          </cell>
          <cell r="DG492">
            <v>121300</v>
          </cell>
          <cell r="DH492">
            <v>98.1</v>
          </cell>
          <cell r="DI492">
            <v>0.3650000000000001</v>
          </cell>
          <cell r="DJ492">
            <v>0</v>
          </cell>
          <cell r="DK492">
            <v>3.6509999999999998</v>
          </cell>
          <cell r="DL492">
            <v>1</v>
          </cell>
          <cell r="DO492">
            <v>0</v>
          </cell>
          <cell r="DP492">
            <v>29200.000000000007</v>
          </cell>
          <cell r="DQ492">
            <v>29200.000000000007</v>
          </cell>
          <cell r="DR492">
            <v>1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DZ492">
            <v>0</v>
          </cell>
          <cell r="EA492">
            <v>14635.291999999999</v>
          </cell>
          <cell r="EB492">
            <v>14635.291999999999</v>
          </cell>
          <cell r="EC492">
            <v>0</v>
          </cell>
          <cell r="ED492">
            <v>0</v>
          </cell>
          <cell r="EE492">
            <v>14635.291999999999</v>
          </cell>
          <cell r="EF492">
            <v>0</v>
          </cell>
          <cell r="EG492">
            <v>14635.291999999999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M492">
            <v>0</v>
          </cell>
          <cell r="EN492">
            <v>0</v>
          </cell>
          <cell r="EO492">
            <v>0</v>
          </cell>
          <cell r="EP492">
            <v>0</v>
          </cell>
          <cell r="EQ492">
            <v>165135.29199999999</v>
          </cell>
          <cell r="ER492">
            <v>165135.29199999999</v>
          </cell>
          <cell r="ES492">
            <v>0</v>
          </cell>
          <cell r="ET492">
            <v>2996447.7737888694</v>
          </cell>
          <cell r="EU492">
            <v>2996447.7737888694</v>
          </cell>
          <cell r="EV492">
            <v>2981812.4817888695</v>
          </cell>
          <cell r="EW492">
            <v>6079.128403239285</v>
          </cell>
          <cell r="EX492">
            <v>5525</v>
          </cell>
          <cell r="EY492">
            <v>0</v>
          </cell>
          <cell r="EZ492">
            <v>2710012.5</v>
          </cell>
          <cell r="FA492">
            <v>0</v>
          </cell>
          <cell r="FB492">
            <v>2996447.7737888694</v>
          </cell>
          <cell r="FC492">
            <v>2907084.0111477869</v>
          </cell>
          <cell r="FD492">
            <v>0</v>
          </cell>
          <cell r="FE492">
            <v>2996447.7737888694</v>
          </cell>
        </row>
        <row r="493">
          <cell r="A493">
            <v>5441</v>
          </cell>
          <cell r="B493">
            <v>8815441</v>
          </cell>
          <cell r="E493" t="str">
            <v>The Gilberd School</v>
          </cell>
          <cell r="F493" t="str">
            <v>S</v>
          </cell>
          <cell r="G493" t="str">
            <v/>
          </cell>
          <cell r="H493" t="str">
            <v/>
          </cell>
          <cell r="I493" t="str">
            <v>Y</v>
          </cell>
          <cell r="K493">
            <v>5441</v>
          </cell>
          <cell r="L493">
            <v>137926</v>
          </cell>
          <cell r="O493">
            <v>0</v>
          </cell>
          <cell r="P493">
            <v>3</v>
          </cell>
          <cell r="Q493">
            <v>2</v>
          </cell>
          <cell r="S493">
            <v>0</v>
          </cell>
          <cell r="T493">
            <v>0</v>
          </cell>
          <cell r="V493">
            <v>0</v>
          </cell>
          <cell r="W493">
            <v>299</v>
          </cell>
          <cell r="X493">
            <v>316</v>
          </cell>
          <cell r="Y493">
            <v>314</v>
          </cell>
          <cell r="Z493">
            <v>326</v>
          </cell>
          <cell r="AA493">
            <v>323</v>
          </cell>
          <cell r="AB493">
            <v>929</v>
          </cell>
          <cell r="AC493">
            <v>649</v>
          </cell>
          <cell r="AD493">
            <v>1578</v>
          </cell>
          <cell r="AE493">
            <v>1578</v>
          </cell>
          <cell r="AF493">
            <v>0</v>
          </cell>
          <cell r="AG493">
            <v>4112915.25</v>
          </cell>
          <cell r="AH493">
            <v>3499174.3600000003</v>
          </cell>
          <cell r="AI493">
            <v>7612089.6100000003</v>
          </cell>
          <cell r="AJ493">
            <v>7612089.6100000003</v>
          </cell>
          <cell r="AK493">
            <v>0</v>
          </cell>
          <cell r="AL493">
            <v>0</v>
          </cell>
          <cell r="AM493">
            <v>171.99999999999991</v>
          </cell>
          <cell r="AN493">
            <v>80839.999999999956</v>
          </cell>
          <cell r="AO493">
            <v>80839.999999999956</v>
          </cell>
          <cell r="AP493">
            <v>0</v>
          </cell>
          <cell r="AQ493">
            <v>0</v>
          </cell>
          <cell r="AR493">
            <v>241.00000000000011</v>
          </cell>
          <cell r="AS493">
            <v>208465.00000000009</v>
          </cell>
          <cell r="AT493">
            <v>208465.00000000009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1290.9999999999998</v>
          </cell>
          <cell r="BK493">
            <v>0</v>
          </cell>
          <cell r="BL493">
            <v>51.999999999999993</v>
          </cell>
          <cell r="BM493">
            <v>16639.999999999996</v>
          </cell>
          <cell r="BN493">
            <v>194.00000000000031</v>
          </cell>
          <cell r="BO493">
            <v>82450.000000000131</v>
          </cell>
          <cell r="BP493">
            <v>27.999999999999947</v>
          </cell>
          <cell r="BQ493">
            <v>16659.999999999967</v>
          </cell>
          <cell r="BR493">
            <v>7.9999999999999938</v>
          </cell>
          <cell r="BS493">
            <v>5199.9999999999964</v>
          </cell>
          <cell r="BT493">
            <v>3.0000000000000058</v>
          </cell>
          <cell r="BU493">
            <v>2100.0000000000041</v>
          </cell>
          <cell r="BV493">
            <v>1.9999999999999984</v>
          </cell>
          <cell r="BW493">
            <v>1779.9999999999986</v>
          </cell>
          <cell r="BX493">
            <v>124830.0000000001</v>
          </cell>
          <cell r="BY493">
            <v>124830.0000000001</v>
          </cell>
          <cell r="BZ493">
            <v>0</v>
          </cell>
          <cell r="CA493">
            <v>414135.00000000017</v>
          </cell>
          <cell r="CB493">
            <v>414135.00000000017</v>
          </cell>
          <cell r="CC493">
            <v>0</v>
          </cell>
          <cell r="CD493">
            <v>0</v>
          </cell>
          <cell r="CE493">
            <v>98.016556291390785</v>
          </cell>
          <cell r="CF493">
            <v>63.247274620331162</v>
          </cell>
          <cell r="CG493">
            <v>103.58940397350999</v>
          </cell>
          <cell r="CH493">
            <v>66.843273511788112</v>
          </cell>
          <cell r="CI493">
            <v>102.93377483443714</v>
          </cell>
          <cell r="CJ493">
            <v>66.420214818675532</v>
          </cell>
          <cell r="CK493">
            <v>123.29487179487174</v>
          </cell>
          <cell r="CL493">
            <v>78.397689062948686</v>
          </cell>
          <cell r="CM493">
            <v>109.37025316455701</v>
          </cell>
          <cell r="CN493">
            <v>63.484406398892439</v>
          </cell>
          <cell r="CO493">
            <v>338.39285841263592</v>
          </cell>
          <cell r="CP493">
            <v>578651.78788560745</v>
          </cell>
          <cell r="CQ493">
            <v>578651.78788560745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29.018389346861088</v>
          </cell>
          <cell r="CZ493">
            <v>44398.135700697465</v>
          </cell>
          <cell r="DA493">
            <v>44398.135700697465</v>
          </cell>
          <cell r="DB493">
            <v>0</v>
          </cell>
          <cell r="DC493">
            <v>8649274.5335863046</v>
          </cell>
          <cell r="DD493">
            <v>8649274.5335863046</v>
          </cell>
          <cell r="DE493">
            <v>0</v>
          </cell>
          <cell r="DF493">
            <v>121300</v>
          </cell>
          <cell r="DG493">
            <v>121300</v>
          </cell>
          <cell r="DH493">
            <v>315.60000000000002</v>
          </cell>
          <cell r="DI493">
            <v>0</v>
          </cell>
          <cell r="DJ493">
            <v>0</v>
          </cell>
          <cell r="DK493">
            <v>2.2069999999999999</v>
          </cell>
          <cell r="DL493">
            <v>0</v>
          </cell>
          <cell r="DO493">
            <v>0</v>
          </cell>
          <cell r="DP493">
            <v>0</v>
          </cell>
          <cell r="DQ493">
            <v>0</v>
          </cell>
          <cell r="DR493">
            <v>1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0</v>
          </cell>
          <cell r="DX493">
            <v>0</v>
          </cell>
          <cell r="DY493">
            <v>0</v>
          </cell>
          <cell r="DZ493">
            <v>0</v>
          </cell>
          <cell r="EA493">
            <v>60984.1</v>
          </cell>
          <cell r="EB493">
            <v>60984.1</v>
          </cell>
          <cell r="EC493">
            <v>0</v>
          </cell>
          <cell r="ED493">
            <v>0</v>
          </cell>
          <cell r="EE493">
            <v>60984.1</v>
          </cell>
          <cell r="EF493">
            <v>0</v>
          </cell>
          <cell r="EG493">
            <v>60984.1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M493">
            <v>63635</v>
          </cell>
          <cell r="EN493">
            <v>0.72054098987688209</v>
          </cell>
          <cell r="EO493">
            <v>0</v>
          </cell>
          <cell r="EP493">
            <v>0</v>
          </cell>
          <cell r="EQ493">
            <v>182284.1</v>
          </cell>
          <cell r="ER493">
            <v>182284.1</v>
          </cell>
          <cell r="ES493">
            <v>0</v>
          </cell>
          <cell r="ET493">
            <v>8831558.6335863043</v>
          </cell>
          <cell r="EU493">
            <v>8831558.6335863043</v>
          </cell>
          <cell r="EV493">
            <v>8770574.5335863046</v>
          </cell>
          <cell r="EW493">
            <v>5558.0320238189506</v>
          </cell>
          <cell r="EX493">
            <v>5525</v>
          </cell>
          <cell r="EY493">
            <v>0</v>
          </cell>
          <cell r="EZ493">
            <v>8718450</v>
          </cell>
          <cell r="FA493">
            <v>0</v>
          </cell>
          <cell r="FB493">
            <v>8831558.6335863043</v>
          </cell>
          <cell r="FC493">
            <v>8706959.9943701476</v>
          </cell>
          <cell r="FD493">
            <v>0</v>
          </cell>
          <cell r="FE493">
            <v>8831558.6335863043</v>
          </cell>
        </row>
        <row r="494">
          <cell r="A494">
            <v>6906</v>
          </cell>
          <cell r="B494">
            <v>8816906</v>
          </cell>
          <cell r="E494" t="str">
            <v>Greensward Academy</v>
          </cell>
          <cell r="F494" t="str">
            <v>S</v>
          </cell>
          <cell r="G494" t="str">
            <v/>
          </cell>
          <cell r="H494" t="str">
            <v/>
          </cell>
          <cell r="I494" t="str">
            <v>Y</v>
          </cell>
          <cell r="J494" t="str">
            <v>VI</v>
          </cell>
          <cell r="K494">
            <v>6906</v>
          </cell>
          <cell r="L494">
            <v>135652</v>
          </cell>
          <cell r="O494">
            <v>0</v>
          </cell>
          <cell r="P494">
            <v>3</v>
          </cell>
          <cell r="Q494">
            <v>2</v>
          </cell>
          <cell r="S494">
            <v>0</v>
          </cell>
          <cell r="T494">
            <v>0</v>
          </cell>
          <cell r="V494">
            <v>0</v>
          </cell>
          <cell r="W494">
            <v>272</v>
          </cell>
          <cell r="X494">
            <v>270</v>
          </cell>
          <cell r="Y494">
            <v>273</v>
          </cell>
          <cell r="Z494">
            <v>260</v>
          </cell>
          <cell r="AA494">
            <v>235</v>
          </cell>
          <cell r="AB494">
            <v>815</v>
          </cell>
          <cell r="AC494">
            <v>495</v>
          </cell>
          <cell r="AD494">
            <v>1310</v>
          </cell>
          <cell r="AE494">
            <v>1310</v>
          </cell>
          <cell r="AF494">
            <v>0</v>
          </cell>
          <cell r="AG494">
            <v>3608208.75</v>
          </cell>
          <cell r="AH494">
            <v>2668861.8000000003</v>
          </cell>
          <cell r="AI494">
            <v>6277070.5500000007</v>
          </cell>
          <cell r="AJ494">
            <v>6277070.5500000007</v>
          </cell>
          <cell r="AK494">
            <v>0</v>
          </cell>
          <cell r="AL494">
            <v>0</v>
          </cell>
          <cell r="AM494">
            <v>116.99999999999996</v>
          </cell>
          <cell r="AN494">
            <v>54989.999999999978</v>
          </cell>
          <cell r="AO494">
            <v>54989.999999999978</v>
          </cell>
          <cell r="AP494">
            <v>0</v>
          </cell>
          <cell r="AQ494">
            <v>0</v>
          </cell>
          <cell r="AR494">
            <v>182.00000000000043</v>
          </cell>
          <cell r="AS494">
            <v>157430.00000000038</v>
          </cell>
          <cell r="AT494">
            <v>157430.00000000038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1059.9999999999995</v>
          </cell>
          <cell r="BK494">
            <v>0</v>
          </cell>
          <cell r="BL494">
            <v>57.999999999999943</v>
          </cell>
          <cell r="BM494">
            <v>18559.999999999982</v>
          </cell>
          <cell r="BN494">
            <v>62.000000000000057</v>
          </cell>
          <cell r="BO494">
            <v>26350.000000000025</v>
          </cell>
          <cell r="BP494">
            <v>57.000000000000007</v>
          </cell>
          <cell r="BQ494">
            <v>33915.000000000007</v>
          </cell>
          <cell r="BR494">
            <v>31.000000000000028</v>
          </cell>
          <cell r="BS494">
            <v>20150.000000000018</v>
          </cell>
          <cell r="BT494">
            <v>36.000000000000064</v>
          </cell>
          <cell r="BU494">
            <v>25200.000000000044</v>
          </cell>
          <cell r="BV494">
            <v>6.0000000000000062</v>
          </cell>
          <cell r="BW494">
            <v>5340.0000000000055</v>
          </cell>
          <cell r="BX494">
            <v>129515.00000000007</v>
          </cell>
          <cell r="BY494">
            <v>129515.00000000007</v>
          </cell>
          <cell r="BZ494">
            <v>0</v>
          </cell>
          <cell r="CA494">
            <v>341935.00000000041</v>
          </cell>
          <cell r="CB494">
            <v>341935.00000000041</v>
          </cell>
          <cell r="CC494">
            <v>0</v>
          </cell>
          <cell r="CD494">
            <v>0</v>
          </cell>
          <cell r="CE494">
            <v>68.254681647940075</v>
          </cell>
          <cell r="CF494">
            <v>44.042789888239696</v>
          </cell>
          <cell r="CG494">
            <v>67.752808988764045</v>
          </cell>
          <cell r="CH494">
            <v>43.718945844943818</v>
          </cell>
          <cell r="CI494">
            <v>68.50561797752809</v>
          </cell>
          <cell r="CJ494">
            <v>44.204711909887635</v>
          </cell>
          <cell r="CK494">
            <v>65</v>
          </cell>
          <cell r="CL494">
            <v>41.330589949999997</v>
          </cell>
          <cell r="CM494">
            <v>73.886462882096069</v>
          </cell>
          <cell r="CN494">
            <v>42.88769662008734</v>
          </cell>
          <cell r="CO494">
            <v>216.18473421315849</v>
          </cell>
          <cell r="CP494">
            <v>369675.89550450101</v>
          </cell>
          <cell r="CQ494">
            <v>369675.89550450101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2.0076628352490435</v>
          </cell>
          <cell r="CZ494">
            <v>3071.7241379310367</v>
          </cell>
          <cell r="DA494">
            <v>3071.7241379310367</v>
          </cell>
          <cell r="DB494">
            <v>0</v>
          </cell>
          <cell r="DC494">
            <v>6991753.1696424326</v>
          </cell>
          <cell r="DD494">
            <v>6991753.1696424326</v>
          </cell>
          <cell r="DE494">
            <v>0</v>
          </cell>
          <cell r="DF494">
            <v>121300</v>
          </cell>
          <cell r="DG494">
            <v>121300</v>
          </cell>
          <cell r="DH494">
            <v>262</v>
          </cell>
          <cell r="DI494">
            <v>0</v>
          </cell>
          <cell r="DJ494">
            <v>0</v>
          </cell>
          <cell r="DK494">
            <v>2.2879999999999998</v>
          </cell>
          <cell r="DL494">
            <v>0</v>
          </cell>
          <cell r="DO494">
            <v>0</v>
          </cell>
          <cell r="DP494">
            <v>0</v>
          </cell>
          <cell r="DQ494">
            <v>0</v>
          </cell>
          <cell r="DR494">
            <v>1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0</v>
          </cell>
          <cell r="DX494">
            <v>0</v>
          </cell>
          <cell r="DY494">
            <v>0</v>
          </cell>
          <cell r="DZ494">
            <v>0</v>
          </cell>
          <cell r="EA494">
            <v>32291.5</v>
          </cell>
          <cell r="EB494">
            <v>32291.5</v>
          </cell>
          <cell r="EC494">
            <v>0</v>
          </cell>
          <cell r="ED494">
            <v>0</v>
          </cell>
          <cell r="EE494">
            <v>32291.5</v>
          </cell>
          <cell r="EF494">
            <v>0</v>
          </cell>
          <cell r="EG494">
            <v>32291.5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M494">
            <v>0</v>
          </cell>
          <cell r="EN494">
            <v>0</v>
          </cell>
          <cell r="EO494">
            <v>0</v>
          </cell>
          <cell r="EP494">
            <v>0</v>
          </cell>
          <cell r="EQ494">
            <v>153591.5</v>
          </cell>
          <cell r="ER494">
            <v>153591.5</v>
          </cell>
          <cell r="ES494">
            <v>0</v>
          </cell>
          <cell r="ET494">
            <v>7145344.6696424326</v>
          </cell>
          <cell r="EU494">
            <v>7145344.6696424326</v>
          </cell>
          <cell r="EV494">
            <v>7113053.1696424326</v>
          </cell>
          <cell r="EW494">
            <v>5429.8115798797198</v>
          </cell>
          <cell r="EX494">
            <v>5525</v>
          </cell>
          <cell r="EY494">
            <v>95.188420120280171</v>
          </cell>
          <cell r="EZ494">
            <v>7237750</v>
          </cell>
          <cell r="FA494">
            <v>124696.83035756741</v>
          </cell>
          <cell r="FB494">
            <v>7270041.5</v>
          </cell>
          <cell r="FC494">
            <v>7156366.7792721521</v>
          </cell>
          <cell r="FD494">
            <v>0</v>
          </cell>
          <cell r="FE494">
            <v>7270041.5</v>
          </cell>
        </row>
        <row r="495">
          <cell r="A495">
            <v>4390</v>
          </cell>
          <cell r="B495">
            <v>8814390</v>
          </cell>
          <cell r="E495" t="str">
            <v>Great Baddow High School</v>
          </cell>
          <cell r="F495" t="str">
            <v>S</v>
          </cell>
          <cell r="G495" t="str">
            <v/>
          </cell>
          <cell r="H495">
            <v>10009230</v>
          </cell>
          <cell r="I495" t="str">
            <v>Y</v>
          </cell>
          <cell r="J495" t="str">
            <v>VI</v>
          </cell>
          <cell r="K495">
            <v>4390</v>
          </cell>
          <cell r="L495">
            <v>136904</v>
          </cell>
          <cell r="O495">
            <v>0</v>
          </cell>
          <cell r="P495">
            <v>3</v>
          </cell>
          <cell r="Q495">
            <v>2</v>
          </cell>
          <cell r="S495">
            <v>0</v>
          </cell>
          <cell r="T495">
            <v>0</v>
          </cell>
          <cell r="V495">
            <v>0</v>
          </cell>
          <cell r="W495">
            <v>253</v>
          </cell>
          <cell r="X495">
            <v>253</v>
          </cell>
          <cell r="Y495">
            <v>249</v>
          </cell>
          <cell r="Z495">
            <v>251</v>
          </cell>
          <cell r="AA495">
            <v>262</v>
          </cell>
          <cell r="AB495">
            <v>755</v>
          </cell>
          <cell r="AC495">
            <v>513</v>
          </cell>
          <cell r="AD495">
            <v>1268</v>
          </cell>
          <cell r="AE495">
            <v>1268</v>
          </cell>
          <cell r="AF495">
            <v>0</v>
          </cell>
          <cell r="AG495">
            <v>3342573.75</v>
          </cell>
          <cell r="AH495">
            <v>2765911.3200000003</v>
          </cell>
          <cell r="AI495">
            <v>6108485.0700000003</v>
          </cell>
          <cell r="AJ495">
            <v>6108485.0700000003</v>
          </cell>
          <cell r="AK495">
            <v>0</v>
          </cell>
          <cell r="AL495">
            <v>0</v>
          </cell>
          <cell r="AM495">
            <v>173.00000000000011</v>
          </cell>
          <cell r="AN495">
            <v>81310.000000000058</v>
          </cell>
          <cell r="AO495">
            <v>81310.000000000058</v>
          </cell>
          <cell r="AP495">
            <v>0</v>
          </cell>
          <cell r="AQ495">
            <v>0</v>
          </cell>
          <cell r="AR495">
            <v>214.99999999999986</v>
          </cell>
          <cell r="AS495">
            <v>185974.99999999988</v>
          </cell>
          <cell r="AT495">
            <v>185974.99999999988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947.00000000000011</v>
          </cell>
          <cell r="BK495">
            <v>0</v>
          </cell>
          <cell r="BL495">
            <v>142.99999999999991</v>
          </cell>
          <cell r="BM495">
            <v>45759.999999999971</v>
          </cell>
          <cell r="BN495">
            <v>18.99999999999995</v>
          </cell>
          <cell r="BO495">
            <v>8074.9999999999791</v>
          </cell>
          <cell r="BP495">
            <v>6</v>
          </cell>
          <cell r="BQ495">
            <v>3570</v>
          </cell>
          <cell r="BR495">
            <v>152.99999999999955</v>
          </cell>
          <cell r="BS495">
            <v>99449.999999999709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156854.99999999965</v>
          </cell>
          <cell r="BY495">
            <v>156854.99999999965</v>
          </cell>
          <cell r="BZ495">
            <v>0</v>
          </cell>
          <cell r="CA495">
            <v>424139.99999999959</v>
          </cell>
          <cell r="CB495">
            <v>424139.99999999959</v>
          </cell>
          <cell r="CC495">
            <v>0</v>
          </cell>
          <cell r="CD495">
            <v>0</v>
          </cell>
          <cell r="CE495">
            <v>85.060344827586164</v>
          </cell>
          <cell r="CF495">
            <v>54.887002687758589</v>
          </cell>
          <cell r="CG495">
            <v>85.060344827586164</v>
          </cell>
          <cell r="CH495">
            <v>54.887002687758589</v>
          </cell>
          <cell r="CI495">
            <v>83.715517241379274</v>
          </cell>
          <cell r="CJ495">
            <v>54.019223989137906</v>
          </cell>
          <cell r="CK495">
            <v>61.426160337552624</v>
          </cell>
          <cell r="CL495">
            <v>39.058145309451398</v>
          </cell>
          <cell r="CM495">
            <v>92.724279835390917</v>
          </cell>
          <cell r="CN495">
            <v>53.822183763785993</v>
          </cell>
          <cell r="CO495">
            <v>256.67355843789244</v>
          </cell>
          <cell r="CP495">
            <v>438911.78492879606</v>
          </cell>
          <cell r="CQ495">
            <v>438911.78492879606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2.000000000000004</v>
          </cell>
          <cell r="CZ495">
            <v>3060.0000000000059</v>
          </cell>
          <cell r="DA495">
            <v>3060.0000000000059</v>
          </cell>
          <cell r="DB495">
            <v>0</v>
          </cell>
          <cell r="DC495">
            <v>6974596.8549287962</v>
          </cell>
          <cell r="DD495">
            <v>6974596.8549287962</v>
          </cell>
          <cell r="DE495">
            <v>0</v>
          </cell>
          <cell r="DF495">
            <v>121300</v>
          </cell>
          <cell r="DG495">
            <v>121300</v>
          </cell>
          <cell r="DH495">
            <v>253.6</v>
          </cell>
          <cell r="DI495">
            <v>0</v>
          </cell>
          <cell r="DJ495">
            <v>0</v>
          </cell>
          <cell r="DK495">
            <v>1.55</v>
          </cell>
          <cell r="DL495">
            <v>0</v>
          </cell>
          <cell r="DO495">
            <v>0</v>
          </cell>
          <cell r="DP495">
            <v>0</v>
          </cell>
          <cell r="DQ495">
            <v>0</v>
          </cell>
          <cell r="DR495">
            <v>1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0</v>
          </cell>
          <cell r="DY495">
            <v>0</v>
          </cell>
          <cell r="DZ495">
            <v>0</v>
          </cell>
          <cell r="EA495">
            <v>33524</v>
          </cell>
          <cell r="EB495">
            <v>33524</v>
          </cell>
          <cell r="EC495">
            <v>0</v>
          </cell>
          <cell r="ED495">
            <v>0</v>
          </cell>
          <cell r="EE495">
            <v>33524</v>
          </cell>
          <cell r="EF495">
            <v>0</v>
          </cell>
          <cell r="EG495">
            <v>33524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154824</v>
          </cell>
          <cell r="ER495">
            <v>154824</v>
          </cell>
          <cell r="ES495">
            <v>0</v>
          </cell>
          <cell r="ET495">
            <v>7129420.8549287962</v>
          </cell>
          <cell r="EU495">
            <v>7129420.8549287962</v>
          </cell>
          <cell r="EV495">
            <v>7095896.8549287962</v>
          </cell>
          <cell r="EW495">
            <v>5596.1331663476312</v>
          </cell>
          <cell r="EX495">
            <v>5525</v>
          </cell>
          <cell r="EY495">
            <v>0</v>
          </cell>
          <cell r="EZ495">
            <v>7005700</v>
          </cell>
          <cell r="FA495">
            <v>0</v>
          </cell>
          <cell r="FB495">
            <v>7129420.8549287962</v>
          </cell>
          <cell r="FC495">
            <v>7023034.4827086348</v>
          </cell>
          <cell r="FD495">
            <v>0</v>
          </cell>
          <cell r="FE495">
            <v>7129420.8549287962</v>
          </cell>
        </row>
        <row r="496">
          <cell r="A496">
            <v>4024</v>
          </cell>
          <cell r="B496">
            <v>8814024</v>
          </cell>
          <cell r="E496" t="str">
            <v>Harwich and Dovercourt High School</v>
          </cell>
          <cell r="F496" t="str">
            <v>S</v>
          </cell>
          <cell r="G496" t="str">
            <v/>
          </cell>
          <cell r="H496" t="str">
            <v/>
          </cell>
          <cell r="I496" t="str">
            <v>Y</v>
          </cell>
          <cell r="J496" t="str">
            <v>VI</v>
          </cell>
          <cell r="K496">
            <v>4024</v>
          </cell>
          <cell r="L496">
            <v>145061</v>
          </cell>
          <cell r="O496">
            <v>0</v>
          </cell>
          <cell r="P496">
            <v>3</v>
          </cell>
          <cell r="Q496">
            <v>2</v>
          </cell>
          <cell r="S496">
            <v>0</v>
          </cell>
          <cell r="T496">
            <v>0</v>
          </cell>
          <cell r="V496">
            <v>0</v>
          </cell>
          <cell r="W496">
            <v>205</v>
          </cell>
          <cell r="X496">
            <v>222</v>
          </cell>
          <cell r="Y496">
            <v>218</v>
          </cell>
          <cell r="Z496">
            <v>217</v>
          </cell>
          <cell r="AA496">
            <v>203</v>
          </cell>
          <cell r="AB496">
            <v>645</v>
          </cell>
          <cell r="AC496">
            <v>420</v>
          </cell>
          <cell r="AD496">
            <v>1065</v>
          </cell>
          <cell r="AE496">
            <v>1065</v>
          </cell>
          <cell r="AF496">
            <v>0</v>
          </cell>
          <cell r="AG496">
            <v>2855576.25</v>
          </cell>
          <cell r="AH496">
            <v>2264488.8000000003</v>
          </cell>
          <cell r="AI496">
            <v>5120065.0500000007</v>
          </cell>
          <cell r="AJ496">
            <v>5120065.0500000007</v>
          </cell>
          <cell r="AK496">
            <v>0</v>
          </cell>
          <cell r="AL496">
            <v>0</v>
          </cell>
          <cell r="AM496">
            <v>343.00000000000051</v>
          </cell>
          <cell r="AN496">
            <v>161210.00000000023</v>
          </cell>
          <cell r="AO496">
            <v>161210.00000000023</v>
          </cell>
          <cell r="AP496">
            <v>0</v>
          </cell>
          <cell r="AQ496">
            <v>0</v>
          </cell>
          <cell r="AR496">
            <v>413.99999999999983</v>
          </cell>
          <cell r="AS496">
            <v>358109.99999999983</v>
          </cell>
          <cell r="AT496">
            <v>358109.99999999983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281.00000000000006</v>
          </cell>
          <cell r="BK496">
            <v>0</v>
          </cell>
          <cell r="BL496">
            <v>122.00000000000038</v>
          </cell>
          <cell r="BM496">
            <v>39040.000000000124</v>
          </cell>
          <cell r="BN496">
            <v>0</v>
          </cell>
          <cell r="BO496">
            <v>0</v>
          </cell>
          <cell r="BP496">
            <v>324.99999999999966</v>
          </cell>
          <cell r="BQ496">
            <v>193374.9999999998</v>
          </cell>
          <cell r="BR496">
            <v>106.99999999999987</v>
          </cell>
          <cell r="BS496">
            <v>69549.999999999913</v>
          </cell>
          <cell r="BT496">
            <v>229.00000000000026</v>
          </cell>
          <cell r="BU496">
            <v>160300.00000000017</v>
          </cell>
          <cell r="BV496">
            <v>1.0000000000000002</v>
          </cell>
          <cell r="BW496">
            <v>890.00000000000023</v>
          </cell>
          <cell r="BX496">
            <v>463155</v>
          </cell>
          <cell r="BY496">
            <v>463155</v>
          </cell>
          <cell r="BZ496">
            <v>0</v>
          </cell>
          <cell r="CA496">
            <v>982475</v>
          </cell>
          <cell r="CB496">
            <v>982475</v>
          </cell>
          <cell r="CC496">
            <v>0</v>
          </cell>
          <cell r="CD496">
            <v>0</v>
          </cell>
          <cell r="CE496">
            <v>71.845794392523331</v>
          </cell>
          <cell r="CF496">
            <v>46.360032021028012</v>
          </cell>
          <cell r="CG496">
            <v>77.803738317756967</v>
          </cell>
          <cell r="CH496">
            <v>50.204522481308381</v>
          </cell>
          <cell r="CI496">
            <v>76.401869158878469</v>
          </cell>
          <cell r="CJ496">
            <v>49.299936490654183</v>
          </cell>
          <cell r="CK496">
            <v>100.46296296296298</v>
          </cell>
          <cell r="CL496">
            <v>63.879900421296306</v>
          </cell>
          <cell r="CM496">
            <v>90.335000000000008</v>
          </cell>
          <cell r="CN496">
            <v>52.435316606750007</v>
          </cell>
          <cell r="CO496">
            <v>262.17970802103684</v>
          </cell>
          <cell r="CP496">
            <v>448327.30071597302</v>
          </cell>
          <cell r="CQ496">
            <v>448327.30071597302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5.004699248120299</v>
          </cell>
          <cell r="CZ496">
            <v>7657.1898496240574</v>
          </cell>
          <cell r="DA496">
            <v>7657.1898496240574</v>
          </cell>
          <cell r="DB496">
            <v>0</v>
          </cell>
          <cell r="DC496">
            <v>6558524.5405655978</v>
          </cell>
          <cell r="DD496">
            <v>6558524.5405655978</v>
          </cell>
          <cell r="DE496">
            <v>0</v>
          </cell>
          <cell r="DF496">
            <v>121300</v>
          </cell>
          <cell r="DG496">
            <v>121300</v>
          </cell>
          <cell r="DH496">
            <v>213</v>
          </cell>
          <cell r="DI496">
            <v>0</v>
          </cell>
          <cell r="DJ496">
            <v>0</v>
          </cell>
          <cell r="DK496">
            <v>10.457000000000001</v>
          </cell>
          <cell r="DL496">
            <v>1</v>
          </cell>
          <cell r="DO496">
            <v>0</v>
          </cell>
          <cell r="DP496">
            <v>0</v>
          </cell>
          <cell r="DQ496">
            <v>0</v>
          </cell>
          <cell r="DR496">
            <v>1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0</v>
          </cell>
          <cell r="DX496">
            <v>0</v>
          </cell>
          <cell r="DY496">
            <v>0</v>
          </cell>
          <cell r="DZ496">
            <v>0</v>
          </cell>
          <cell r="EA496">
            <v>26868.5</v>
          </cell>
          <cell r="EB496">
            <v>26868.5</v>
          </cell>
          <cell r="EC496">
            <v>0</v>
          </cell>
          <cell r="ED496">
            <v>0</v>
          </cell>
          <cell r="EE496">
            <v>26868.5</v>
          </cell>
          <cell r="EF496">
            <v>0</v>
          </cell>
          <cell r="EG496">
            <v>26868.5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M496">
            <v>0</v>
          </cell>
          <cell r="EN496">
            <v>0</v>
          </cell>
          <cell r="EO496">
            <v>0</v>
          </cell>
          <cell r="EP496">
            <v>0</v>
          </cell>
          <cell r="EQ496">
            <v>148168.5</v>
          </cell>
          <cell r="ER496">
            <v>148168.5</v>
          </cell>
          <cell r="ES496">
            <v>0</v>
          </cell>
          <cell r="ET496">
            <v>6706693.0405655978</v>
          </cell>
          <cell r="EU496">
            <v>6706693.0405655978</v>
          </cell>
          <cell r="EV496">
            <v>6679824.5405655978</v>
          </cell>
          <cell r="EW496">
            <v>6272.1357188409365</v>
          </cell>
          <cell r="EX496">
            <v>5525</v>
          </cell>
          <cell r="EY496">
            <v>0</v>
          </cell>
          <cell r="EZ496">
            <v>5884125</v>
          </cell>
          <cell r="FA496">
            <v>0</v>
          </cell>
          <cell r="FB496">
            <v>6706693.0405655978</v>
          </cell>
          <cell r="FC496">
            <v>6414755.5174352555</v>
          </cell>
          <cell r="FD496">
            <v>0</v>
          </cell>
          <cell r="FE496">
            <v>6706693.0405655978</v>
          </cell>
        </row>
        <row r="497">
          <cell r="A497">
            <v>4026</v>
          </cell>
          <cell r="B497">
            <v>8814026</v>
          </cell>
          <cell r="E497" t="str">
            <v>Hedingham School and Sixth Form</v>
          </cell>
          <cell r="F497" t="str">
            <v>S</v>
          </cell>
          <cell r="G497" t="str">
            <v/>
          </cell>
          <cell r="H497" t="str">
            <v/>
          </cell>
          <cell r="I497" t="str">
            <v>Y</v>
          </cell>
          <cell r="J497" t="str">
            <v>VI</v>
          </cell>
          <cell r="K497">
            <v>4026</v>
          </cell>
          <cell r="L497">
            <v>139153</v>
          </cell>
          <cell r="O497">
            <v>0</v>
          </cell>
          <cell r="P497">
            <v>3</v>
          </cell>
          <cell r="Q497">
            <v>2</v>
          </cell>
          <cell r="S497">
            <v>0</v>
          </cell>
          <cell r="T497">
            <v>0</v>
          </cell>
          <cell r="V497">
            <v>0</v>
          </cell>
          <cell r="W497">
            <v>196</v>
          </cell>
          <cell r="X497">
            <v>190</v>
          </cell>
          <cell r="Y497">
            <v>196</v>
          </cell>
          <cell r="Z497">
            <v>194</v>
          </cell>
          <cell r="AA497">
            <v>187</v>
          </cell>
          <cell r="AB497">
            <v>582</v>
          </cell>
          <cell r="AC497">
            <v>381</v>
          </cell>
          <cell r="AD497">
            <v>963</v>
          </cell>
          <cell r="AE497">
            <v>963</v>
          </cell>
          <cell r="AF497">
            <v>0</v>
          </cell>
          <cell r="AG497">
            <v>2576659.5</v>
          </cell>
          <cell r="AH497">
            <v>2054214.84</v>
          </cell>
          <cell r="AI497">
            <v>4630874.34</v>
          </cell>
          <cell r="AJ497">
            <v>4630874.34</v>
          </cell>
          <cell r="AK497">
            <v>0</v>
          </cell>
          <cell r="AL497">
            <v>0</v>
          </cell>
          <cell r="AM497">
            <v>106.99999999999989</v>
          </cell>
          <cell r="AN497">
            <v>50289.999999999949</v>
          </cell>
          <cell r="AO497">
            <v>50289.999999999949</v>
          </cell>
          <cell r="AP497">
            <v>0</v>
          </cell>
          <cell r="AQ497">
            <v>0</v>
          </cell>
          <cell r="AR497">
            <v>158.00000000000048</v>
          </cell>
          <cell r="AS497">
            <v>136670.00000000041</v>
          </cell>
          <cell r="AT497">
            <v>136670.00000000041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890.92515592515576</v>
          </cell>
          <cell r="BK497">
            <v>0</v>
          </cell>
          <cell r="BL497">
            <v>18.018711018711009</v>
          </cell>
          <cell r="BM497">
            <v>5765.9875259875225</v>
          </cell>
          <cell r="BN497">
            <v>11.011434511434478</v>
          </cell>
          <cell r="BO497">
            <v>4679.859667359653</v>
          </cell>
          <cell r="BP497">
            <v>42.043659043659083</v>
          </cell>
          <cell r="BQ497">
            <v>25015.977130977153</v>
          </cell>
          <cell r="BR497">
            <v>1.0010395010395015</v>
          </cell>
          <cell r="BS497">
            <v>650.67567567567596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36112.5</v>
          </cell>
          <cell r="BY497">
            <v>36112.5</v>
          </cell>
          <cell r="BZ497">
            <v>0</v>
          </cell>
          <cell r="CA497">
            <v>223072.50000000035</v>
          </cell>
          <cell r="CB497">
            <v>223072.50000000035</v>
          </cell>
          <cell r="CC497">
            <v>0</v>
          </cell>
          <cell r="CD497">
            <v>0</v>
          </cell>
          <cell r="CE497">
            <v>67.080213903743342</v>
          </cell>
          <cell r="CF497">
            <v>43.284939513155095</v>
          </cell>
          <cell r="CG497">
            <v>65.026737967914471</v>
          </cell>
          <cell r="CH497">
            <v>41.959890344385045</v>
          </cell>
          <cell r="CI497">
            <v>67.080213903743342</v>
          </cell>
          <cell r="CJ497">
            <v>43.284939513155095</v>
          </cell>
          <cell r="CK497">
            <v>79.037037037036953</v>
          </cell>
          <cell r="CL497">
            <v>50.256113363703648</v>
          </cell>
          <cell r="CM497">
            <v>64.37704918032783</v>
          </cell>
          <cell r="CN497">
            <v>37.367918923770475</v>
          </cell>
          <cell r="CO497">
            <v>216.15380165816939</v>
          </cell>
          <cell r="CP497">
            <v>369623.00083546963</v>
          </cell>
          <cell r="CQ497">
            <v>369623.00083546963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0.99999999999999745</v>
          </cell>
          <cell r="CZ497">
            <v>1529.9999999999961</v>
          </cell>
          <cell r="DA497">
            <v>1529.9999999999961</v>
          </cell>
          <cell r="DB497">
            <v>0</v>
          </cell>
          <cell r="DC497">
            <v>5225099.8408354698</v>
          </cell>
          <cell r="DD497">
            <v>5225099.8408354698</v>
          </cell>
          <cell r="DE497">
            <v>0</v>
          </cell>
          <cell r="DF497">
            <v>121300</v>
          </cell>
          <cell r="DG497">
            <v>121300</v>
          </cell>
          <cell r="DH497">
            <v>192.6</v>
          </cell>
          <cell r="DI497">
            <v>0</v>
          </cell>
          <cell r="DJ497">
            <v>0</v>
          </cell>
          <cell r="DK497">
            <v>5.2670000000000003</v>
          </cell>
          <cell r="DL497">
            <v>1</v>
          </cell>
          <cell r="DO497">
            <v>0</v>
          </cell>
          <cell r="DP497">
            <v>0</v>
          </cell>
          <cell r="DQ497">
            <v>0</v>
          </cell>
          <cell r="DR497">
            <v>1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DZ497">
            <v>0</v>
          </cell>
          <cell r="EA497">
            <v>25882.5</v>
          </cell>
          <cell r="EB497">
            <v>25882.5</v>
          </cell>
          <cell r="EC497">
            <v>0</v>
          </cell>
          <cell r="ED497">
            <v>0</v>
          </cell>
          <cell r="EE497">
            <v>25882.5</v>
          </cell>
          <cell r="EF497">
            <v>0</v>
          </cell>
          <cell r="EG497">
            <v>25882.5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M497">
            <v>0</v>
          </cell>
          <cell r="EN497">
            <v>0</v>
          </cell>
          <cell r="EO497">
            <v>0</v>
          </cell>
          <cell r="EP497">
            <v>0</v>
          </cell>
          <cell r="EQ497">
            <v>147182.5</v>
          </cell>
          <cell r="ER497">
            <v>147182.5</v>
          </cell>
          <cell r="ES497">
            <v>0</v>
          </cell>
          <cell r="ET497">
            <v>5372282.3408354698</v>
          </cell>
          <cell r="EU497">
            <v>5372282.3408354698</v>
          </cell>
          <cell r="EV497">
            <v>5346399.8408354698</v>
          </cell>
          <cell r="EW497">
            <v>5551.8170725186601</v>
          </cell>
          <cell r="EX497">
            <v>5525</v>
          </cell>
          <cell r="EY497">
            <v>0</v>
          </cell>
          <cell r="EZ497">
            <v>5320575</v>
          </cell>
          <cell r="FA497">
            <v>0</v>
          </cell>
          <cell r="FB497">
            <v>5372282.3408354698</v>
          </cell>
          <cell r="FC497">
            <v>5319849.2836439963</v>
          </cell>
          <cell r="FD497">
            <v>0</v>
          </cell>
          <cell r="FE497">
            <v>5372282.3408354698</v>
          </cell>
        </row>
        <row r="498">
          <cell r="A498">
            <v>4400</v>
          </cell>
          <cell r="B498">
            <v>8814400</v>
          </cell>
          <cell r="E498" t="str">
            <v>The Honywood Community Science School</v>
          </cell>
          <cell r="F498" t="str">
            <v>S</v>
          </cell>
          <cell r="G498" t="str">
            <v/>
          </cell>
          <cell r="H498">
            <v>10008167</v>
          </cell>
          <cell r="I498" t="str">
            <v>Y</v>
          </cell>
          <cell r="K498">
            <v>4400</v>
          </cell>
          <cell r="L498">
            <v>136729</v>
          </cell>
          <cell r="O498">
            <v>0</v>
          </cell>
          <cell r="P498">
            <v>3</v>
          </cell>
          <cell r="Q498">
            <v>2</v>
          </cell>
          <cell r="S498">
            <v>0</v>
          </cell>
          <cell r="T498">
            <v>0</v>
          </cell>
          <cell r="V498">
            <v>0</v>
          </cell>
          <cell r="W498">
            <v>139</v>
          </cell>
          <cell r="X498">
            <v>123</v>
          </cell>
          <cell r="Y498">
            <v>175</v>
          </cell>
          <cell r="Z498">
            <v>174</v>
          </cell>
          <cell r="AA498">
            <v>161</v>
          </cell>
          <cell r="AB498">
            <v>437</v>
          </cell>
          <cell r="AC498">
            <v>335</v>
          </cell>
          <cell r="AD498">
            <v>772</v>
          </cell>
          <cell r="AE498">
            <v>772</v>
          </cell>
          <cell r="AF498">
            <v>0</v>
          </cell>
          <cell r="AG498">
            <v>1934708.25</v>
          </cell>
          <cell r="AH498">
            <v>1806199.4000000001</v>
          </cell>
          <cell r="AI498">
            <v>3740907.6500000004</v>
          </cell>
          <cell r="AJ498">
            <v>3740907.6500000004</v>
          </cell>
          <cell r="AK498">
            <v>0</v>
          </cell>
          <cell r="AL498">
            <v>0</v>
          </cell>
          <cell r="AM498">
            <v>114.99999999999986</v>
          </cell>
          <cell r="AN498">
            <v>54049.999999999935</v>
          </cell>
          <cell r="AO498">
            <v>54049.999999999935</v>
          </cell>
          <cell r="AP498">
            <v>0</v>
          </cell>
          <cell r="AQ498">
            <v>0</v>
          </cell>
          <cell r="AR498">
            <v>153.99999999999991</v>
          </cell>
          <cell r="AS498">
            <v>133209.99999999991</v>
          </cell>
          <cell r="AT498">
            <v>133209.99999999991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646.99999999999989</v>
          </cell>
          <cell r="BK498">
            <v>0</v>
          </cell>
          <cell r="BL498">
            <v>74.999999999999986</v>
          </cell>
          <cell r="BM498">
            <v>23999.999999999996</v>
          </cell>
          <cell r="BN498">
            <v>23.999999999999996</v>
          </cell>
          <cell r="BO498">
            <v>10199.999999999998</v>
          </cell>
          <cell r="BP498">
            <v>19.000000000000021</v>
          </cell>
          <cell r="BQ498">
            <v>11305.000000000013</v>
          </cell>
          <cell r="BR498">
            <v>5.9999999999999991</v>
          </cell>
          <cell r="BS498">
            <v>3899.9999999999995</v>
          </cell>
          <cell r="BT498">
            <v>0</v>
          </cell>
          <cell r="BU498">
            <v>0</v>
          </cell>
          <cell r="BV498">
            <v>1.0000000000000024</v>
          </cell>
          <cell r="BW498">
            <v>890.00000000000216</v>
          </cell>
          <cell r="BX498">
            <v>50295.000000000007</v>
          </cell>
          <cell r="BY498">
            <v>50295.000000000007</v>
          </cell>
          <cell r="BZ498">
            <v>0</v>
          </cell>
          <cell r="CA498">
            <v>237554.99999999985</v>
          </cell>
          <cell r="CB498">
            <v>237554.99999999985</v>
          </cell>
          <cell r="CC498">
            <v>0</v>
          </cell>
          <cell r="CD498">
            <v>0</v>
          </cell>
          <cell r="CE498">
            <v>44.414201183431963</v>
          </cell>
          <cell r="CF498">
            <v>28.659211112662728</v>
          </cell>
          <cell r="CG498">
            <v>39.301775147929007</v>
          </cell>
          <cell r="CH498">
            <v>25.360309114082849</v>
          </cell>
          <cell r="CI498">
            <v>55.91715976331362</v>
          </cell>
          <cell r="CJ498">
            <v>36.08174060946746</v>
          </cell>
          <cell r="CK498">
            <v>64.482352941176529</v>
          </cell>
          <cell r="CL498">
            <v>41.001441360352977</v>
          </cell>
          <cell r="CM498">
            <v>59.98039215686272</v>
          </cell>
          <cell r="CN498">
            <v>34.815861548039202</v>
          </cell>
          <cell r="CO498">
            <v>165.91856374460522</v>
          </cell>
          <cell r="CP498">
            <v>283720.74400327494</v>
          </cell>
          <cell r="CQ498">
            <v>283720.74400327494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1.9999999999999971</v>
          </cell>
          <cell r="CZ498">
            <v>3059.9999999999955</v>
          </cell>
          <cell r="DA498">
            <v>3059.9999999999955</v>
          </cell>
          <cell r="DB498">
            <v>0</v>
          </cell>
          <cell r="DC498">
            <v>4265243.3940032758</v>
          </cell>
          <cell r="DD498">
            <v>4265243.3940032758</v>
          </cell>
          <cell r="DE498">
            <v>0</v>
          </cell>
          <cell r="DF498">
            <v>121300</v>
          </cell>
          <cell r="DG498">
            <v>121300</v>
          </cell>
          <cell r="DH498">
            <v>154.4</v>
          </cell>
          <cell r="DI498">
            <v>0</v>
          </cell>
          <cell r="DJ498">
            <v>0</v>
          </cell>
          <cell r="DK498">
            <v>5.0990000000000002</v>
          </cell>
          <cell r="DL498">
            <v>1</v>
          </cell>
          <cell r="DO498">
            <v>0</v>
          </cell>
          <cell r="DP498">
            <v>0</v>
          </cell>
          <cell r="DQ498">
            <v>0</v>
          </cell>
          <cell r="DR498">
            <v>1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0</v>
          </cell>
          <cell r="DY498">
            <v>0</v>
          </cell>
          <cell r="DZ498">
            <v>0</v>
          </cell>
          <cell r="EA498">
            <v>27115</v>
          </cell>
          <cell r="EB498">
            <v>27115</v>
          </cell>
          <cell r="EC498">
            <v>0</v>
          </cell>
          <cell r="ED498">
            <v>0</v>
          </cell>
          <cell r="EE498">
            <v>27115</v>
          </cell>
          <cell r="EF498">
            <v>0</v>
          </cell>
          <cell r="EG498">
            <v>27115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M498">
            <v>0</v>
          </cell>
          <cell r="EN498">
            <v>0</v>
          </cell>
          <cell r="EO498">
            <v>0</v>
          </cell>
          <cell r="EP498">
            <v>0</v>
          </cell>
          <cell r="EQ498">
            <v>148415</v>
          </cell>
          <cell r="ER498">
            <v>148415</v>
          </cell>
          <cell r="ES498">
            <v>0</v>
          </cell>
          <cell r="ET498">
            <v>4413658.3940032758</v>
          </cell>
          <cell r="EU498">
            <v>4413658.3940032758</v>
          </cell>
          <cell r="EV498">
            <v>4386543.3940032758</v>
          </cell>
          <cell r="EW498">
            <v>5682.0510285016526</v>
          </cell>
          <cell r="EX498">
            <v>5525</v>
          </cell>
          <cell r="EY498">
            <v>0</v>
          </cell>
          <cell r="EZ498">
            <v>4265300</v>
          </cell>
          <cell r="FA498">
            <v>0</v>
          </cell>
          <cell r="FB498">
            <v>4413658.3940032758</v>
          </cell>
          <cell r="FC498">
            <v>4317873.8090952728</v>
          </cell>
          <cell r="FD498">
            <v>0</v>
          </cell>
          <cell r="FE498">
            <v>4413658.3940032758</v>
          </cell>
        </row>
        <row r="499">
          <cell r="A499">
            <v>5455</v>
          </cell>
          <cell r="B499">
            <v>8815455</v>
          </cell>
          <cell r="E499" t="str">
            <v>Hylands School</v>
          </cell>
          <cell r="F499" t="str">
            <v>S</v>
          </cell>
          <cell r="G499" t="str">
            <v/>
          </cell>
          <cell r="H499" t="str">
            <v/>
          </cell>
          <cell r="I499" t="str">
            <v>Y</v>
          </cell>
          <cell r="J499" t="str">
            <v>VI</v>
          </cell>
          <cell r="K499">
            <v>5455</v>
          </cell>
          <cell r="L499">
            <v>137072</v>
          </cell>
          <cell r="O499">
            <v>0</v>
          </cell>
          <cell r="P499">
            <v>3</v>
          </cell>
          <cell r="Q499">
            <v>2</v>
          </cell>
          <cell r="S499">
            <v>0</v>
          </cell>
          <cell r="T499">
            <v>0</v>
          </cell>
          <cell r="V499">
            <v>0</v>
          </cell>
          <cell r="W499">
            <v>92</v>
          </cell>
          <cell r="X499">
            <v>104</v>
          </cell>
          <cell r="Y499">
            <v>116</v>
          </cell>
          <cell r="Z499">
            <v>127</v>
          </cell>
          <cell r="AA499">
            <v>140</v>
          </cell>
          <cell r="AB499">
            <v>312</v>
          </cell>
          <cell r="AC499">
            <v>267</v>
          </cell>
          <cell r="AD499">
            <v>579</v>
          </cell>
          <cell r="AE499">
            <v>579</v>
          </cell>
          <cell r="AF499">
            <v>0</v>
          </cell>
          <cell r="AG499">
            <v>1381302</v>
          </cell>
          <cell r="AH499">
            <v>1439567.8800000001</v>
          </cell>
          <cell r="AI499">
            <v>2820869.88</v>
          </cell>
          <cell r="AJ499">
            <v>2820869.88</v>
          </cell>
          <cell r="AK499">
            <v>0</v>
          </cell>
          <cell r="AL499">
            <v>0</v>
          </cell>
          <cell r="AM499">
            <v>210.00000000000017</v>
          </cell>
          <cell r="AN499">
            <v>98700.000000000087</v>
          </cell>
          <cell r="AO499">
            <v>98700.000000000087</v>
          </cell>
          <cell r="AP499">
            <v>0</v>
          </cell>
          <cell r="AQ499">
            <v>0</v>
          </cell>
          <cell r="AR499">
            <v>240.99999999999977</v>
          </cell>
          <cell r="AS499">
            <v>208464.9999999998</v>
          </cell>
          <cell r="AT499">
            <v>208464.9999999998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312</v>
          </cell>
          <cell r="BK499">
            <v>0</v>
          </cell>
          <cell r="BL499">
            <v>81.000000000000114</v>
          </cell>
          <cell r="BM499">
            <v>25920.000000000036</v>
          </cell>
          <cell r="BN499">
            <v>80.000000000000114</v>
          </cell>
          <cell r="BO499">
            <v>34000.000000000051</v>
          </cell>
          <cell r="BP499">
            <v>57.000000000000007</v>
          </cell>
          <cell r="BQ499">
            <v>33915.000000000007</v>
          </cell>
          <cell r="BR499">
            <v>49</v>
          </cell>
          <cell r="BS499">
            <v>31850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125685.00000000009</v>
          </cell>
          <cell r="BY499">
            <v>125685.00000000009</v>
          </cell>
          <cell r="BZ499">
            <v>0</v>
          </cell>
          <cell r="CA499">
            <v>432850</v>
          </cell>
          <cell r="CB499">
            <v>432850</v>
          </cell>
          <cell r="CC499">
            <v>0</v>
          </cell>
          <cell r="CD499">
            <v>0</v>
          </cell>
          <cell r="CE499">
            <v>39.551401869158902</v>
          </cell>
          <cell r="CF499">
            <v>25.521386082990666</v>
          </cell>
          <cell r="CG499">
            <v>44.7102803738318</v>
          </cell>
          <cell r="CH499">
            <v>28.850262528598144</v>
          </cell>
          <cell r="CI499">
            <v>49.869158878504699</v>
          </cell>
          <cell r="CJ499">
            <v>32.179138974205621</v>
          </cell>
          <cell r="CK499">
            <v>65.156521739130497</v>
          </cell>
          <cell r="CL499">
            <v>41.43011511643482</v>
          </cell>
          <cell r="CM499">
            <v>74.590163934426286</v>
          </cell>
          <cell r="CN499">
            <v>43.296162745901675</v>
          </cell>
          <cell r="CO499">
            <v>171.27706544813094</v>
          </cell>
          <cell r="CP499">
            <v>292883.78191630391</v>
          </cell>
          <cell r="CQ499">
            <v>292883.78191630391</v>
          </cell>
          <cell r="CR499">
            <v>0</v>
          </cell>
          <cell r="CS499">
            <v>0</v>
          </cell>
          <cell r="CT499">
            <v>25.259999999999792</v>
          </cell>
          <cell r="CU499">
            <v>33595.799999999726</v>
          </cell>
          <cell r="CV499">
            <v>33595.799999999726</v>
          </cell>
          <cell r="CW499">
            <v>0</v>
          </cell>
          <cell r="CX499">
            <v>0</v>
          </cell>
          <cell r="CY499">
            <v>36.999999999999979</v>
          </cell>
          <cell r="CZ499">
            <v>56609.999999999971</v>
          </cell>
          <cell r="DA499">
            <v>56609.999999999971</v>
          </cell>
          <cell r="DB499">
            <v>0</v>
          </cell>
          <cell r="DC499">
            <v>3636809.4619163037</v>
          </cell>
          <cell r="DD499">
            <v>3636809.4619163037</v>
          </cell>
          <cell r="DE499">
            <v>0</v>
          </cell>
          <cell r="DF499">
            <v>121300</v>
          </cell>
          <cell r="DG499">
            <v>121300</v>
          </cell>
          <cell r="DH499">
            <v>115.8</v>
          </cell>
          <cell r="DI499">
            <v>7.0000000000000062E-2</v>
          </cell>
          <cell r="DJ499">
            <v>0</v>
          </cell>
          <cell r="DK499">
            <v>2.6389999999999998</v>
          </cell>
          <cell r="DL499">
            <v>0.3983333333333331</v>
          </cell>
          <cell r="DP499">
            <v>2230.666666666667</v>
          </cell>
          <cell r="DQ499">
            <v>2230.666666666667</v>
          </cell>
          <cell r="DR499">
            <v>1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DZ499">
            <v>0</v>
          </cell>
          <cell r="EA499">
            <v>26406.797999999999</v>
          </cell>
          <cell r="EB499">
            <v>26406.797999999999</v>
          </cell>
          <cell r="EC499">
            <v>0</v>
          </cell>
          <cell r="ED499">
            <v>0</v>
          </cell>
          <cell r="EE499">
            <v>26406.797999999999</v>
          </cell>
          <cell r="EF499">
            <v>0</v>
          </cell>
          <cell r="EG499">
            <v>26406.797999999999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M499">
            <v>0</v>
          </cell>
          <cell r="EN499">
            <v>0</v>
          </cell>
          <cell r="EO499">
            <v>0</v>
          </cell>
          <cell r="EP499">
            <v>0</v>
          </cell>
          <cell r="EQ499">
            <v>149937.46466666667</v>
          </cell>
          <cell r="ER499">
            <v>149937.46466666667</v>
          </cell>
          <cell r="ES499">
            <v>0</v>
          </cell>
          <cell r="ET499">
            <v>3786746.9265829702</v>
          </cell>
          <cell r="EU499">
            <v>3786746.9265829702</v>
          </cell>
          <cell r="EV499">
            <v>3760340.1285829702</v>
          </cell>
          <cell r="EW499">
            <v>6494.5425364127295</v>
          </cell>
          <cell r="EX499">
            <v>5525</v>
          </cell>
          <cell r="EY499">
            <v>0</v>
          </cell>
          <cell r="EZ499">
            <v>3198975</v>
          </cell>
          <cell r="FA499">
            <v>0</v>
          </cell>
          <cell r="FB499">
            <v>3786746.9265829702</v>
          </cell>
          <cell r="FC499">
            <v>3550594.5424310309</v>
          </cell>
          <cell r="FD499">
            <v>0</v>
          </cell>
          <cell r="FE499">
            <v>3786746.9265829702</v>
          </cell>
        </row>
        <row r="500">
          <cell r="A500">
            <v>4007</v>
          </cell>
          <cell r="B500">
            <v>8814007</v>
          </cell>
          <cell r="E500" t="str">
            <v>The James Hornsby School</v>
          </cell>
          <cell r="F500" t="str">
            <v>S</v>
          </cell>
          <cell r="G500" t="str">
            <v/>
          </cell>
          <cell r="H500" t="str">
            <v/>
          </cell>
          <cell r="I500" t="str">
            <v>Y</v>
          </cell>
          <cell r="K500">
            <v>4007</v>
          </cell>
          <cell r="L500">
            <v>138865</v>
          </cell>
          <cell r="O500">
            <v>0</v>
          </cell>
          <cell r="P500">
            <v>3</v>
          </cell>
          <cell r="Q500">
            <v>2</v>
          </cell>
          <cell r="S500">
            <v>0</v>
          </cell>
          <cell r="T500">
            <v>0</v>
          </cell>
          <cell r="V500">
            <v>0</v>
          </cell>
          <cell r="W500">
            <v>209</v>
          </cell>
          <cell r="X500">
            <v>206</v>
          </cell>
          <cell r="Y500">
            <v>177</v>
          </cell>
          <cell r="Z500">
            <v>175</v>
          </cell>
          <cell r="AA500">
            <v>178</v>
          </cell>
          <cell r="AB500">
            <v>592</v>
          </cell>
          <cell r="AC500">
            <v>353</v>
          </cell>
          <cell r="AD500">
            <v>945</v>
          </cell>
          <cell r="AE500">
            <v>945</v>
          </cell>
          <cell r="AF500">
            <v>0</v>
          </cell>
          <cell r="AG500">
            <v>2620932</v>
          </cell>
          <cell r="AH500">
            <v>1903248.9200000002</v>
          </cell>
          <cell r="AI500">
            <v>4524180.92</v>
          </cell>
          <cell r="AJ500">
            <v>4524180.92</v>
          </cell>
          <cell r="AK500">
            <v>0</v>
          </cell>
          <cell r="AL500">
            <v>0</v>
          </cell>
          <cell r="AM500">
            <v>312.99999999999983</v>
          </cell>
          <cell r="AN500">
            <v>147109.99999999991</v>
          </cell>
          <cell r="AO500">
            <v>147109.99999999991</v>
          </cell>
          <cell r="AP500">
            <v>0</v>
          </cell>
          <cell r="AQ500">
            <v>0</v>
          </cell>
          <cell r="AR500">
            <v>425.00000000000023</v>
          </cell>
          <cell r="AS500">
            <v>367625.00000000017</v>
          </cell>
          <cell r="AT500">
            <v>367625.00000000017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172</v>
          </cell>
          <cell r="BK500">
            <v>0</v>
          </cell>
          <cell r="BL500">
            <v>79</v>
          </cell>
          <cell r="BM500">
            <v>25280</v>
          </cell>
          <cell r="BN500">
            <v>257.00000000000006</v>
          </cell>
          <cell r="BO500">
            <v>109225.00000000003</v>
          </cell>
          <cell r="BP500">
            <v>184.00000000000028</v>
          </cell>
          <cell r="BQ500">
            <v>109480.00000000017</v>
          </cell>
          <cell r="BR500">
            <v>92.999999999999986</v>
          </cell>
          <cell r="BS500">
            <v>60449.999999999993</v>
          </cell>
          <cell r="BT500">
            <v>148.00000000000037</v>
          </cell>
          <cell r="BU500">
            <v>103600.00000000026</v>
          </cell>
          <cell r="BV500">
            <v>12.000000000000002</v>
          </cell>
          <cell r="BW500">
            <v>10680.000000000002</v>
          </cell>
          <cell r="BX500">
            <v>418715.00000000047</v>
          </cell>
          <cell r="BY500">
            <v>418715.00000000047</v>
          </cell>
          <cell r="BZ500">
            <v>0</v>
          </cell>
          <cell r="CA500">
            <v>933450.00000000058</v>
          </cell>
          <cell r="CB500">
            <v>933450.00000000058</v>
          </cell>
          <cell r="CC500">
            <v>0</v>
          </cell>
          <cell r="CD500">
            <v>0</v>
          </cell>
          <cell r="CE500">
            <v>89.571428571428655</v>
          </cell>
          <cell r="CF500">
            <v>57.797875740000052</v>
          </cell>
          <cell r="CG500">
            <v>88.285714285714377</v>
          </cell>
          <cell r="CH500">
            <v>56.968241160000055</v>
          </cell>
          <cell r="CI500">
            <v>75.857142857142932</v>
          </cell>
          <cell r="CJ500">
            <v>48.948440220000045</v>
          </cell>
          <cell r="CK500">
            <v>59.356725146198904</v>
          </cell>
          <cell r="CL500">
            <v>37.742284119883088</v>
          </cell>
          <cell r="CM500">
            <v>87.474285714285642</v>
          </cell>
          <cell r="CN500">
            <v>50.774803413714245</v>
          </cell>
          <cell r="CO500">
            <v>252.2316446535975</v>
          </cell>
          <cell r="CP500">
            <v>431316.1123576517</v>
          </cell>
          <cell r="CQ500">
            <v>431316.1123576517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3.9999999999999969</v>
          </cell>
          <cell r="CZ500">
            <v>6119.9999999999955</v>
          </cell>
          <cell r="DA500">
            <v>6119.9999999999955</v>
          </cell>
          <cell r="DB500">
            <v>0</v>
          </cell>
          <cell r="DC500">
            <v>5895067.0323576517</v>
          </cell>
          <cell r="DD500">
            <v>5895067.0323576517</v>
          </cell>
          <cell r="DE500">
            <v>0</v>
          </cell>
          <cell r="DF500">
            <v>121300</v>
          </cell>
          <cell r="DG500">
            <v>121300</v>
          </cell>
          <cell r="DH500">
            <v>189</v>
          </cell>
          <cell r="DI500">
            <v>0</v>
          </cell>
          <cell r="DJ500">
            <v>0</v>
          </cell>
          <cell r="DK500">
            <v>1.994</v>
          </cell>
          <cell r="DL500">
            <v>0</v>
          </cell>
          <cell r="DO500">
            <v>0</v>
          </cell>
          <cell r="DP500">
            <v>0</v>
          </cell>
          <cell r="DQ500">
            <v>0</v>
          </cell>
          <cell r="DR500">
            <v>1.0156360164</v>
          </cell>
          <cell r="DS500">
            <v>0</v>
          </cell>
          <cell r="DT500">
            <v>94072.013586363624</v>
          </cell>
          <cell r="DU500">
            <v>94072.013586363624</v>
          </cell>
          <cell r="DV500">
            <v>0</v>
          </cell>
          <cell r="DW500">
            <v>0</v>
          </cell>
          <cell r="DX500">
            <v>0</v>
          </cell>
          <cell r="DY500">
            <v>0</v>
          </cell>
          <cell r="DZ500">
            <v>0</v>
          </cell>
          <cell r="EA500">
            <v>22480.799999999999</v>
          </cell>
          <cell r="EB500">
            <v>22480.799999999999</v>
          </cell>
          <cell r="EC500">
            <v>0</v>
          </cell>
          <cell r="ED500">
            <v>0</v>
          </cell>
          <cell r="EE500">
            <v>22480.799999999999</v>
          </cell>
          <cell r="EF500">
            <v>0</v>
          </cell>
          <cell r="EG500">
            <v>22480.799999999999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M500">
            <v>0</v>
          </cell>
          <cell r="EN500">
            <v>0</v>
          </cell>
          <cell r="EO500">
            <v>0</v>
          </cell>
          <cell r="EP500">
            <v>0</v>
          </cell>
          <cell r="EQ500">
            <v>237852.81358636363</v>
          </cell>
          <cell r="ER500">
            <v>237852.81358636363</v>
          </cell>
          <cell r="ES500">
            <v>0</v>
          </cell>
          <cell r="ET500">
            <v>6132919.8459440153</v>
          </cell>
          <cell r="EU500">
            <v>6132919.8459440153</v>
          </cell>
          <cell r="EV500">
            <v>6110439.0459440155</v>
          </cell>
          <cell r="EW500">
            <v>6466.0730644910218</v>
          </cell>
          <cell r="EX500">
            <v>5525</v>
          </cell>
          <cell r="EY500">
            <v>0</v>
          </cell>
          <cell r="EZ500">
            <v>5221125</v>
          </cell>
          <cell r="FA500">
            <v>0</v>
          </cell>
          <cell r="FB500">
            <v>6132919.8459440153</v>
          </cell>
          <cell r="FC500">
            <v>5897202.0801053001</v>
          </cell>
          <cell r="FD500">
            <v>0</v>
          </cell>
          <cell r="FE500">
            <v>6132919.8459440153</v>
          </cell>
        </row>
        <row r="501">
          <cell r="A501">
            <v>5436</v>
          </cell>
          <cell r="B501">
            <v>8815436</v>
          </cell>
          <cell r="E501" t="str">
            <v>Joyce Frankland Academy, Newport</v>
          </cell>
          <cell r="F501" t="str">
            <v>S</v>
          </cell>
          <cell r="G501" t="str">
            <v/>
          </cell>
          <cell r="H501" t="str">
            <v/>
          </cell>
          <cell r="I501" t="str">
            <v>Y</v>
          </cell>
          <cell r="J501" t="str">
            <v>VI</v>
          </cell>
          <cell r="K501">
            <v>5436</v>
          </cell>
          <cell r="L501">
            <v>138734</v>
          </cell>
          <cell r="O501">
            <v>0</v>
          </cell>
          <cell r="P501">
            <v>3</v>
          </cell>
          <cell r="Q501">
            <v>2</v>
          </cell>
          <cell r="S501">
            <v>0</v>
          </cell>
          <cell r="T501">
            <v>0</v>
          </cell>
          <cell r="V501">
            <v>0</v>
          </cell>
          <cell r="W501">
            <v>208</v>
          </cell>
          <cell r="X501">
            <v>197</v>
          </cell>
          <cell r="Y501">
            <v>171</v>
          </cell>
          <cell r="Z501">
            <v>157</v>
          </cell>
          <cell r="AA501">
            <v>169</v>
          </cell>
          <cell r="AB501">
            <v>576</v>
          </cell>
          <cell r="AC501">
            <v>326</v>
          </cell>
          <cell r="AD501">
            <v>902</v>
          </cell>
          <cell r="AE501">
            <v>902</v>
          </cell>
          <cell r="AF501">
            <v>0</v>
          </cell>
          <cell r="AG501">
            <v>2550096</v>
          </cell>
          <cell r="AH501">
            <v>1757674.6400000001</v>
          </cell>
          <cell r="AI501">
            <v>4307770.6400000006</v>
          </cell>
          <cell r="AJ501">
            <v>4307770.6400000006</v>
          </cell>
          <cell r="AK501">
            <v>0</v>
          </cell>
          <cell r="AL501">
            <v>0</v>
          </cell>
          <cell r="AM501">
            <v>77.000000000000014</v>
          </cell>
          <cell r="AN501">
            <v>36190.000000000007</v>
          </cell>
          <cell r="AO501">
            <v>36190.000000000007</v>
          </cell>
          <cell r="AP501">
            <v>0</v>
          </cell>
          <cell r="AQ501">
            <v>0</v>
          </cell>
          <cell r="AR501">
            <v>102.99999999999994</v>
          </cell>
          <cell r="AS501">
            <v>89094.999999999956</v>
          </cell>
          <cell r="AT501">
            <v>89094.999999999956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902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125284.99999999997</v>
          </cell>
          <cell r="CB501">
            <v>125284.99999999997</v>
          </cell>
          <cell r="CC501">
            <v>0</v>
          </cell>
          <cell r="CD501">
            <v>0</v>
          </cell>
          <cell r="CE501">
            <v>41.333333333333393</v>
          </cell>
          <cell r="CF501">
            <v>26.671215386666702</v>
          </cell>
          <cell r="CG501">
            <v>39.147435897435955</v>
          </cell>
          <cell r="CH501">
            <v>25.260718419102599</v>
          </cell>
          <cell r="CI501">
            <v>33.980769230769283</v>
          </cell>
          <cell r="CJ501">
            <v>21.926816495769263</v>
          </cell>
          <cell r="CK501">
            <v>37.68</v>
          </cell>
          <cell r="CL501">
            <v>23.959025066399999</v>
          </cell>
          <cell r="CM501">
            <v>44.993506493506452</v>
          </cell>
          <cell r="CN501">
            <v>26.116663067857122</v>
          </cell>
          <cell r="CO501">
            <v>123.93443843579568</v>
          </cell>
          <cell r="CP501">
            <v>211927.88972521061</v>
          </cell>
          <cell r="CQ501">
            <v>211927.88972521061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6.9999999999999973</v>
          </cell>
          <cell r="CZ501">
            <v>10709.999999999996</v>
          </cell>
          <cell r="DA501">
            <v>10709.999999999996</v>
          </cell>
          <cell r="DB501">
            <v>0</v>
          </cell>
          <cell r="DC501">
            <v>4655693.5297252107</v>
          </cell>
          <cell r="DD501">
            <v>4655693.5297252107</v>
          </cell>
          <cell r="DE501">
            <v>0</v>
          </cell>
          <cell r="DF501">
            <v>121300</v>
          </cell>
          <cell r="DG501">
            <v>121300</v>
          </cell>
          <cell r="DH501">
            <v>180.4</v>
          </cell>
          <cell r="DI501">
            <v>0</v>
          </cell>
          <cell r="DJ501">
            <v>0</v>
          </cell>
          <cell r="DK501">
            <v>4.359</v>
          </cell>
          <cell r="DL501">
            <v>1</v>
          </cell>
          <cell r="DO501">
            <v>0</v>
          </cell>
          <cell r="DP501">
            <v>0</v>
          </cell>
          <cell r="DQ501">
            <v>0</v>
          </cell>
          <cell r="DR501">
            <v>1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0</v>
          </cell>
          <cell r="DX501">
            <v>0</v>
          </cell>
          <cell r="DY501">
            <v>0</v>
          </cell>
          <cell r="DZ501">
            <v>0</v>
          </cell>
          <cell r="EA501">
            <v>23368.2</v>
          </cell>
          <cell r="EB501">
            <v>23368.2</v>
          </cell>
          <cell r="EC501">
            <v>0</v>
          </cell>
          <cell r="ED501">
            <v>0</v>
          </cell>
          <cell r="EE501">
            <v>23368.2</v>
          </cell>
          <cell r="EF501">
            <v>0</v>
          </cell>
          <cell r="EG501">
            <v>23368.2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M501">
            <v>0</v>
          </cell>
          <cell r="EN501">
            <v>0</v>
          </cell>
          <cell r="EO501">
            <v>0</v>
          </cell>
          <cell r="EP501">
            <v>0</v>
          </cell>
          <cell r="EQ501">
            <v>144668.20000000001</v>
          </cell>
          <cell r="ER501">
            <v>144668.20000000001</v>
          </cell>
          <cell r="ES501">
            <v>0</v>
          </cell>
          <cell r="ET501">
            <v>4800361.7297252109</v>
          </cell>
          <cell r="EU501">
            <v>4800361.7297252109</v>
          </cell>
          <cell r="EV501">
            <v>4776993.5297252107</v>
          </cell>
          <cell r="EW501">
            <v>5296.0016959259547</v>
          </cell>
          <cell r="EX501">
            <v>5525</v>
          </cell>
          <cell r="EY501">
            <v>228.99830407404534</v>
          </cell>
          <cell r="EZ501">
            <v>4983550</v>
          </cell>
          <cell r="FA501">
            <v>206556.47027478926</v>
          </cell>
          <cell r="FB501">
            <v>5006918.2</v>
          </cell>
          <cell r="FC501">
            <v>4922046.298028674</v>
          </cell>
          <cell r="FD501">
            <v>0</v>
          </cell>
          <cell r="FE501">
            <v>5006918.2</v>
          </cell>
        </row>
        <row r="502">
          <cell r="A502">
            <v>5421</v>
          </cell>
          <cell r="B502">
            <v>8815421</v>
          </cell>
          <cell r="E502" t="str">
            <v>The King Edmund School</v>
          </cell>
          <cell r="F502" t="str">
            <v>S</v>
          </cell>
          <cell r="G502" t="str">
            <v/>
          </cell>
          <cell r="H502" t="str">
            <v/>
          </cell>
          <cell r="I502" t="str">
            <v>Y</v>
          </cell>
          <cell r="J502" t="str">
            <v>VI</v>
          </cell>
          <cell r="K502">
            <v>5421</v>
          </cell>
          <cell r="L502">
            <v>136868</v>
          </cell>
          <cell r="O502">
            <v>0</v>
          </cell>
          <cell r="P502">
            <v>3</v>
          </cell>
          <cell r="Q502">
            <v>2</v>
          </cell>
          <cell r="S502">
            <v>0</v>
          </cell>
          <cell r="T502">
            <v>0</v>
          </cell>
          <cell r="V502">
            <v>0</v>
          </cell>
          <cell r="W502">
            <v>232</v>
          </cell>
          <cell r="X502">
            <v>260</v>
          </cell>
          <cell r="Y502">
            <v>255</v>
          </cell>
          <cell r="Z502">
            <v>267</v>
          </cell>
          <cell r="AA502">
            <v>269</v>
          </cell>
          <cell r="AB502">
            <v>747</v>
          </cell>
          <cell r="AC502">
            <v>536</v>
          </cell>
          <cell r="AD502">
            <v>1283</v>
          </cell>
          <cell r="AE502">
            <v>1283</v>
          </cell>
          <cell r="AF502">
            <v>0</v>
          </cell>
          <cell r="AG502">
            <v>3307155.75</v>
          </cell>
          <cell r="AH502">
            <v>2889919.04</v>
          </cell>
          <cell r="AI502">
            <v>6197074.79</v>
          </cell>
          <cell r="AJ502">
            <v>6197074.79</v>
          </cell>
          <cell r="AK502">
            <v>0</v>
          </cell>
          <cell r="AL502">
            <v>0</v>
          </cell>
          <cell r="AM502">
            <v>284.9999999999996</v>
          </cell>
          <cell r="AN502">
            <v>133949.99999999983</v>
          </cell>
          <cell r="AO502">
            <v>133949.99999999983</v>
          </cell>
          <cell r="AP502">
            <v>0</v>
          </cell>
          <cell r="AQ502">
            <v>0</v>
          </cell>
          <cell r="AR502">
            <v>366.99999999999955</v>
          </cell>
          <cell r="AS502">
            <v>317454.99999999959</v>
          </cell>
          <cell r="AT502">
            <v>317454.99999999959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859.00000000000057</v>
          </cell>
          <cell r="BK502">
            <v>0</v>
          </cell>
          <cell r="BL502">
            <v>55.999999999999993</v>
          </cell>
          <cell r="BM502">
            <v>17919.999999999996</v>
          </cell>
          <cell r="BN502">
            <v>123.00000000000006</v>
          </cell>
          <cell r="BO502">
            <v>52275.000000000022</v>
          </cell>
          <cell r="BP502">
            <v>100</v>
          </cell>
          <cell r="BQ502">
            <v>59500</v>
          </cell>
          <cell r="BR502">
            <v>47.999999999999957</v>
          </cell>
          <cell r="BS502">
            <v>31199.999999999971</v>
          </cell>
          <cell r="BT502">
            <v>69.999999999999957</v>
          </cell>
          <cell r="BU502">
            <v>48999.999999999971</v>
          </cell>
          <cell r="BV502">
            <v>27.000000000000007</v>
          </cell>
          <cell r="BW502">
            <v>24030.000000000007</v>
          </cell>
          <cell r="BX502">
            <v>233924.99999999997</v>
          </cell>
          <cell r="BY502">
            <v>233924.99999999997</v>
          </cell>
          <cell r="BZ502">
            <v>0</v>
          </cell>
          <cell r="CA502">
            <v>685329.99999999942</v>
          </cell>
          <cell r="CB502">
            <v>685329.99999999942</v>
          </cell>
          <cell r="CC502">
            <v>0</v>
          </cell>
          <cell r="CD502">
            <v>0</v>
          </cell>
          <cell r="CE502">
            <v>75.81102362204723</v>
          </cell>
          <cell r="CF502">
            <v>48.918680799370065</v>
          </cell>
          <cell r="CG502">
            <v>84.960629921259823</v>
          </cell>
          <cell r="CH502">
            <v>54.822659516535417</v>
          </cell>
          <cell r="CI502">
            <v>83.32677165354329</v>
          </cell>
          <cell r="CJ502">
            <v>53.768377602755891</v>
          </cell>
          <cell r="CK502">
            <v>92.694339622641579</v>
          </cell>
          <cell r="CL502">
            <v>58.940180640452873</v>
          </cell>
          <cell r="CM502">
            <v>107.19548872180458</v>
          </cell>
          <cell r="CN502">
            <v>62.222055570300796</v>
          </cell>
          <cell r="CO502">
            <v>278.67195412941504</v>
          </cell>
          <cell r="CP502">
            <v>476529.0415612997</v>
          </cell>
          <cell r="CQ502">
            <v>476529.0415612997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3.000000000000004</v>
          </cell>
          <cell r="CZ502">
            <v>4590.0000000000064</v>
          </cell>
          <cell r="DA502">
            <v>4590.0000000000064</v>
          </cell>
          <cell r="DB502">
            <v>0</v>
          </cell>
          <cell r="DC502">
            <v>7363523.8315613</v>
          </cell>
          <cell r="DD502">
            <v>7363523.8315613</v>
          </cell>
          <cell r="DE502">
            <v>0</v>
          </cell>
          <cell r="DF502">
            <v>121300</v>
          </cell>
          <cell r="DG502">
            <v>121300</v>
          </cell>
          <cell r="DH502">
            <v>256.60000000000002</v>
          </cell>
          <cell r="DI502">
            <v>0</v>
          </cell>
          <cell r="DJ502">
            <v>0</v>
          </cell>
          <cell r="DK502">
            <v>2.7240000000000002</v>
          </cell>
          <cell r="DL502">
            <v>0.54000000000000048</v>
          </cell>
          <cell r="DO502">
            <v>0</v>
          </cell>
          <cell r="DP502">
            <v>0</v>
          </cell>
          <cell r="DQ502">
            <v>0</v>
          </cell>
          <cell r="DR502">
            <v>1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DZ502">
            <v>0</v>
          </cell>
          <cell r="EA502">
            <v>38700.400000000001</v>
          </cell>
          <cell r="EB502">
            <v>38700.400000000001</v>
          </cell>
          <cell r="EC502">
            <v>0</v>
          </cell>
          <cell r="ED502">
            <v>0</v>
          </cell>
          <cell r="EE502">
            <v>38700.400000000001</v>
          </cell>
          <cell r="EF502">
            <v>0</v>
          </cell>
          <cell r="EG502">
            <v>38700.400000000001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M502">
            <v>0</v>
          </cell>
          <cell r="EN502">
            <v>0</v>
          </cell>
          <cell r="EO502">
            <v>0</v>
          </cell>
          <cell r="EP502">
            <v>0</v>
          </cell>
          <cell r="EQ502">
            <v>160000.4</v>
          </cell>
          <cell r="ER502">
            <v>160000.4</v>
          </cell>
          <cell r="ES502">
            <v>0</v>
          </cell>
          <cell r="ET502">
            <v>7523524.2315613003</v>
          </cell>
          <cell r="EU502">
            <v>7523524.2315613003</v>
          </cell>
          <cell r="EV502">
            <v>7484823.8315613</v>
          </cell>
          <cell r="EW502">
            <v>5833.8455429160558</v>
          </cell>
          <cell r="EX502">
            <v>5525</v>
          </cell>
          <cell r="EY502">
            <v>0</v>
          </cell>
          <cell r="EZ502">
            <v>7088575</v>
          </cell>
          <cell r="FA502">
            <v>0</v>
          </cell>
          <cell r="FB502">
            <v>7523524.2315613003</v>
          </cell>
          <cell r="FC502">
            <v>7307280.3039734559</v>
          </cell>
          <cell r="FD502">
            <v>0</v>
          </cell>
          <cell r="FE502">
            <v>7523524.2315613003</v>
          </cell>
        </row>
        <row r="503">
          <cell r="A503">
            <v>5411</v>
          </cell>
          <cell r="B503">
            <v>8815411</v>
          </cell>
          <cell r="E503" t="str">
            <v>King Edward VI Grammar School, Chelmsford</v>
          </cell>
          <cell r="F503" t="str">
            <v>S</v>
          </cell>
          <cell r="G503" t="str">
            <v/>
          </cell>
          <cell r="H503" t="str">
            <v/>
          </cell>
          <cell r="I503" t="str">
            <v>Y</v>
          </cell>
          <cell r="J503" t="str">
            <v>VI</v>
          </cell>
          <cell r="K503">
            <v>5411</v>
          </cell>
          <cell r="L503">
            <v>136642</v>
          </cell>
          <cell r="O503">
            <v>0</v>
          </cell>
          <cell r="P503">
            <v>3</v>
          </cell>
          <cell r="Q503">
            <v>2</v>
          </cell>
          <cell r="S503">
            <v>0</v>
          </cell>
          <cell r="T503">
            <v>0</v>
          </cell>
          <cell r="V503">
            <v>0</v>
          </cell>
          <cell r="W503">
            <v>150</v>
          </cell>
          <cell r="X503">
            <v>150</v>
          </cell>
          <cell r="Y503">
            <v>150</v>
          </cell>
          <cell r="Z503">
            <v>150</v>
          </cell>
          <cell r="AA503">
            <v>150</v>
          </cell>
          <cell r="AB503">
            <v>450</v>
          </cell>
          <cell r="AC503">
            <v>300</v>
          </cell>
          <cell r="AD503">
            <v>750</v>
          </cell>
          <cell r="AE503">
            <v>750</v>
          </cell>
          <cell r="AF503">
            <v>0</v>
          </cell>
          <cell r="AG503">
            <v>1992262.5</v>
          </cell>
          <cell r="AH503">
            <v>1617492</v>
          </cell>
          <cell r="AI503">
            <v>3609754.5</v>
          </cell>
          <cell r="AJ503">
            <v>3609754.5</v>
          </cell>
          <cell r="AK503">
            <v>0</v>
          </cell>
          <cell r="AL503">
            <v>0</v>
          </cell>
          <cell r="AM503">
            <v>12.999999999999975</v>
          </cell>
          <cell r="AN503">
            <v>6109.9999999999882</v>
          </cell>
          <cell r="AO503">
            <v>6109.9999999999882</v>
          </cell>
          <cell r="AP503">
            <v>0</v>
          </cell>
          <cell r="AQ503">
            <v>0</v>
          </cell>
          <cell r="AR503">
            <v>24.999999999999975</v>
          </cell>
          <cell r="AS503">
            <v>21624.999999999978</v>
          </cell>
          <cell r="AT503">
            <v>21624.999999999978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639.85313751668923</v>
          </cell>
          <cell r="BK503">
            <v>0</v>
          </cell>
          <cell r="BL503">
            <v>50.066755674232276</v>
          </cell>
          <cell r="BM503">
            <v>16021.361815754328</v>
          </cell>
          <cell r="BN503">
            <v>27.036048064085474</v>
          </cell>
          <cell r="BO503">
            <v>11490.320427236327</v>
          </cell>
          <cell r="BP503">
            <v>16.021361815754325</v>
          </cell>
          <cell r="BQ503">
            <v>9532.7102803738235</v>
          </cell>
          <cell r="BR503">
            <v>12.016021361815724</v>
          </cell>
          <cell r="BS503">
            <v>7810.4138851802209</v>
          </cell>
          <cell r="BT503">
            <v>4.0053404539385857</v>
          </cell>
          <cell r="BU503">
            <v>2803.73831775701</v>
          </cell>
          <cell r="BV503">
            <v>1.0013351134846424</v>
          </cell>
          <cell r="BW503">
            <v>891.18825100133176</v>
          </cell>
          <cell r="BX503">
            <v>48549.732977303036</v>
          </cell>
          <cell r="BY503">
            <v>48549.732977303036</v>
          </cell>
          <cell r="BZ503">
            <v>0</v>
          </cell>
          <cell r="CA503">
            <v>76284.732977303007</v>
          </cell>
          <cell r="CB503">
            <v>76284.732977303007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3.0160857908847154</v>
          </cell>
          <cell r="CZ503">
            <v>4614.6112600536144</v>
          </cell>
          <cell r="DA503">
            <v>4614.6112600536144</v>
          </cell>
          <cell r="DB503">
            <v>0</v>
          </cell>
          <cell r="DC503">
            <v>3690653.8442373569</v>
          </cell>
          <cell r="DD503">
            <v>3690653.8442373569</v>
          </cell>
          <cell r="DE503">
            <v>0</v>
          </cell>
          <cell r="DF503">
            <v>121300</v>
          </cell>
          <cell r="DG503">
            <v>121300</v>
          </cell>
          <cell r="DH503">
            <v>150</v>
          </cell>
          <cell r="DI503">
            <v>0</v>
          </cell>
          <cell r="DJ503">
            <v>0</v>
          </cell>
          <cell r="DK503">
            <v>1.367</v>
          </cell>
          <cell r="DL503">
            <v>0</v>
          </cell>
          <cell r="DO503">
            <v>0</v>
          </cell>
          <cell r="DP503">
            <v>0</v>
          </cell>
          <cell r="DQ503">
            <v>0</v>
          </cell>
          <cell r="DR503">
            <v>1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DZ503">
            <v>0</v>
          </cell>
          <cell r="EA503">
            <v>31527.35</v>
          </cell>
          <cell r="EB503">
            <v>31527.35</v>
          </cell>
          <cell r="EC503">
            <v>0</v>
          </cell>
          <cell r="ED503">
            <v>0</v>
          </cell>
          <cell r="EE503">
            <v>31527.35</v>
          </cell>
          <cell r="EF503">
            <v>0</v>
          </cell>
          <cell r="EG503">
            <v>31527.35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M503">
            <v>0</v>
          </cell>
          <cell r="EN503">
            <v>0</v>
          </cell>
          <cell r="EO503">
            <v>0</v>
          </cell>
          <cell r="EP503">
            <v>0</v>
          </cell>
          <cell r="EQ503">
            <v>152827.35</v>
          </cell>
          <cell r="ER503">
            <v>152827.35</v>
          </cell>
          <cell r="ES503">
            <v>0</v>
          </cell>
          <cell r="ET503">
            <v>3843481.194237357</v>
          </cell>
          <cell r="EU503">
            <v>3843481.194237357</v>
          </cell>
          <cell r="EV503">
            <v>3811953.8442373569</v>
          </cell>
          <cell r="EW503">
            <v>5082.6051256498095</v>
          </cell>
          <cell r="EX503">
            <v>5525</v>
          </cell>
          <cell r="EY503">
            <v>442.39487435019055</v>
          </cell>
          <cell r="EZ503">
            <v>4143750</v>
          </cell>
          <cell r="FA503">
            <v>331796.15576264309</v>
          </cell>
          <cell r="FB503">
            <v>4175277.35</v>
          </cell>
          <cell r="FC503">
            <v>4112639.4255659124</v>
          </cell>
          <cell r="FD503">
            <v>0</v>
          </cell>
          <cell r="FE503">
            <v>4175277.35</v>
          </cell>
        </row>
        <row r="504">
          <cell r="A504">
            <v>5415</v>
          </cell>
          <cell r="B504">
            <v>8815415</v>
          </cell>
          <cell r="E504" t="str">
            <v>King Harold Business &amp; Enterprise Academy</v>
          </cell>
          <cell r="F504" t="str">
            <v>S</v>
          </cell>
          <cell r="G504" t="str">
            <v/>
          </cell>
          <cell r="H504" t="str">
            <v/>
          </cell>
          <cell r="I504" t="str">
            <v>Y</v>
          </cell>
          <cell r="K504">
            <v>5415</v>
          </cell>
          <cell r="L504">
            <v>136342</v>
          </cell>
          <cell r="O504">
            <v>0</v>
          </cell>
          <cell r="P504">
            <v>3</v>
          </cell>
          <cell r="Q504">
            <v>2</v>
          </cell>
          <cell r="S504">
            <v>0</v>
          </cell>
          <cell r="T504">
            <v>0</v>
          </cell>
          <cell r="V504">
            <v>0</v>
          </cell>
          <cell r="W504">
            <v>161</v>
          </cell>
          <cell r="X504">
            <v>153</v>
          </cell>
          <cell r="Y504">
            <v>148</v>
          </cell>
          <cell r="Z504">
            <v>134</v>
          </cell>
          <cell r="AA504">
            <v>119</v>
          </cell>
          <cell r="AB504">
            <v>462</v>
          </cell>
          <cell r="AC504">
            <v>253</v>
          </cell>
          <cell r="AD504">
            <v>715</v>
          </cell>
          <cell r="AE504">
            <v>715</v>
          </cell>
          <cell r="AF504">
            <v>0</v>
          </cell>
          <cell r="AG504">
            <v>2045389.5</v>
          </cell>
          <cell r="AH504">
            <v>1364084.9200000002</v>
          </cell>
          <cell r="AI504">
            <v>3409474.42</v>
          </cell>
          <cell r="AJ504">
            <v>3409474.42</v>
          </cell>
          <cell r="AK504">
            <v>0</v>
          </cell>
          <cell r="AL504">
            <v>0</v>
          </cell>
          <cell r="AM504">
            <v>168.00000000000003</v>
          </cell>
          <cell r="AN504">
            <v>78960.000000000015</v>
          </cell>
          <cell r="AO504">
            <v>78960.000000000015</v>
          </cell>
          <cell r="AP504">
            <v>0</v>
          </cell>
          <cell r="AQ504">
            <v>0</v>
          </cell>
          <cell r="AR504">
            <v>228.9999999999998</v>
          </cell>
          <cell r="AS504">
            <v>198084.99999999983</v>
          </cell>
          <cell r="AT504">
            <v>198084.99999999983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351.98457223001429</v>
          </cell>
          <cell r="BK504">
            <v>0</v>
          </cell>
          <cell r="BL504">
            <v>208.58345021037883</v>
          </cell>
          <cell r="BM504">
            <v>66746.704067321232</v>
          </cell>
          <cell r="BN504">
            <v>128.35904628330999</v>
          </cell>
          <cell r="BO504">
            <v>54552.594670406746</v>
          </cell>
          <cell r="BP504">
            <v>2.0056100981767209</v>
          </cell>
          <cell r="BQ504">
            <v>1193.3380084151488</v>
          </cell>
          <cell r="BR504">
            <v>11.030855539971981</v>
          </cell>
          <cell r="BS504">
            <v>7170.0561009817875</v>
          </cell>
          <cell r="BT504">
            <v>13.036465638148668</v>
          </cell>
          <cell r="BU504">
            <v>9125.5259467040669</v>
          </cell>
          <cell r="BV504">
            <v>0</v>
          </cell>
          <cell r="BW504">
            <v>0</v>
          </cell>
          <cell r="BX504">
            <v>138788.21879382897</v>
          </cell>
          <cell r="BY504">
            <v>138788.21879382897</v>
          </cell>
          <cell r="BZ504">
            <v>0</v>
          </cell>
          <cell r="CA504">
            <v>415833.2187938288</v>
          </cell>
          <cell r="CB504">
            <v>415833.2187938288</v>
          </cell>
          <cell r="CC504">
            <v>0</v>
          </cell>
          <cell r="CD504">
            <v>0</v>
          </cell>
          <cell r="CE504">
            <v>64.17482517482523</v>
          </cell>
          <cell r="CF504">
            <v>41.410175434825206</v>
          </cell>
          <cell r="CG504">
            <v>60.986013986014044</v>
          </cell>
          <cell r="CH504">
            <v>39.352526966014018</v>
          </cell>
          <cell r="CI504">
            <v>58.99300699300705</v>
          </cell>
          <cell r="CJ504">
            <v>38.06649667300703</v>
          </cell>
          <cell r="CK504">
            <v>66.488549618320576</v>
          </cell>
          <cell r="CL504">
            <v>42.277092009923642</v>
          </cell>
          <cell r="CM504">
            <v>56.867256637168111</v>
          </cell>
          <cell r="CN504">
            <v>33.008829427433611</v>
          </cell>
          <cell r="CO504">
            <v>194.11512051120357</v>
          </cell>
          <cell r="CP504">
            <v>331936.8560741581</v>
          </cell>
          <cell r="CQ504">
            <v>331936.8560741581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9.0761636107193482</v>
          </cell>
          <cell r="CZ504">
            <v>13886.530324400603</v>
          </cell>
          <cell r="DA504">
            <v>13886.530324400603</v>
          </cell>
          <cell r="DB504">
            <v>0</v>
          </cell>
          <cell r="DC504">
            <v>4171131.0251923874</v>
          </cell>
          <cell r="DD504">
            <v>4171131.0251923874</v>
          </cell>
          <cell r="DE504">
            <v>0</v>
          </cell>
          <cell r="DF504">
            <v>121300</v>
          </cell>
          <cell r="DG504">
            <v>121300</v>
          </cell>
          <cell r="DH504">
            <v>143</v>
          </cell>
          <cell r="DI504">
            <v>0</v>
          </cell>
          <cell r="DJ504">
            <v>0</v>
          </cell>
          <cell r="DK504">
            <v>3.0379999999999998</v>
          </cell>
          <cell r="DL504">
            <v>1</v>
          </cell>
          <cell r="DO504">
            <v>0</v>
          </cell>
          <cell r="DP504">
            <v>0</v>
          </cell>
          <cell r="DQ504">
            <v>0</v>
          </cell>
          <cell r="DR504">
            <v>1.0156360164</v>
          </cell>
          <cell r="DS504">
            <v>0</v>
          </cell>
          <cell r="DT504">
            <v>67116.521905777015</v>
          </cell>
          <cell r="DU504">
            <v>67116.521905777015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DZ504">
            <v>0</v>
          </cell>
          <cell r="EA504">
            <v>19646.05</v>
          </cell>
          <cell r="EB504">
            <v>19646.05</v>
          </cell>
          <cell r="EC504">
            <v>0</v>
          </cell>
          <cell r="ED504">
            <v>0</v>
          </cell>
          <cell r="EE504">
            <v>19646.05</v>
          </cell>
          <cell r="EF504">
            <v>0</v>
          </cell>
          <cell r="EG504">
            <v>19646.05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M504">
            <v>32250</v>
          </cell>
          <cell r="EN504">
            <v>0.7364369554561413</v>
          </cell>
          <cell r="EO504">
            <v>0</v>
          </cell>
          <cell r="EP504">
            <v>0</v>
          </cell>
          <cell r="EQ504">
            <v>208062.571905777</v>
          </cell>
          <cell r="ER504">
            <v>208062.571905777</v>
          </cell>
          <cell r="ES504">
            <v>0</v>
          </cell>
          <cell r="ET504">
            <v>4379193.5970981643</v>
          </cell>
          <cell r="EU504">
            <v>4379193.5970981643</v>
          </cell>
          <cell r="EV504">
            <v>4359547.5470981644</v>
          </cell>
          <cell r="EW504">
            <v>6097.2692966407894</v>
          </cell>
          <cell r="EX504">
            <v>5525</v>
          </cell>
          <cell r="EY504">
            <v>0</v>
          </cell>
          <cell r="EZ504">
            <v>3950375</v>
          </cell>
          <cell r="FA504">
            <v>0</v>
          </cell>
          <cell r="FB504">
            <v>4379193.5970981643</v>
          </cell>
          <cell r="FC504">
            <v>4262127.0497763911</v>
          </cell>
          <cell r="FD504">
            <v>0</v>
          </cell>
          <cell r="FE504">
            <v>4379193.5970981643</v>
          </cell>
        </row>
        <row r="505">
          <cell r="A505">
            <v>5403</v>
          </cell>
          <cell r="B505">
            <v>8815403</v>
          </cell>
          <cell r="E505" t="str">
            <v>The King John School</v>
          </cell>
          <cell r="F505" t="str">
            <v>S</v>
          </cell>
          <cell r="G505" t="str">
            <v/>
          </cell>
          <cell r="H505" t="str">
            <v/>
          </cell>
          <cell r="I505" t="str">
            <v>Y</v>
          </cell>
          <cell r="J505" t="str">
            <v>VI</v>
          </cell>
          <cell r="K505">
            <v>5403</v>
          </cell>
          <cell r="L505">
            <v>136577</v>
          </cell>
          <cell r="O505">
            <v>0</v>
          </cell>
          <cell r="P505">
            <v>3</v>
          </cell>
          <cell r="Q505">
            <v>2</v>
          </cell>
          <cell r="S505">
            <v>0</v>
          </cell>
          <cell r="T505">
            <v>0</v>
          </cell>
          <cell r="V505">
            <v>0</v>
          </cell>
          <cell r="W505">
            <v>285</v>
          </cell>
          <cell r="X505">
            <v>327</v>
          </cell>
          <cell r="Y505">
            <v>347</v>
          </cell>
          <cell r="Z505">
            <v>337</v>
          </cell>
          <cell r="AA505">
            <v>344</v>
          </cell>
          <cell r="AB505">
            <v>959</v>
          </cell>
          <cell r="AC505">
            <v>681</v>
          </cell>
          <cell r="AD505">
            <v>1640</v>
          </cell>
          <cell r="AE505">
            <v>1640</v>
          </cell>
          <cell r="AF505">
            <v>0</v>
          </cell>
          <cell r="AG505">
            <v>4245732.75</v>
          </cell>
          <cell r="AH505">
            <v>3671706.8400000003</v>
          </cell>
          <cell r="AI505">
            <v>7917439.5899999999</v>
          </cell>
          <cell r="AJ505">
            <v>7917439.5899999999</v>
          </cell>
          <cell r="AK505">
            <v>0</v>
          </cell>
          <cell r="AL505">
            <v>0</v>
          </cell>
          <cell r="AM505">
            <v>140.00000000000003</v>
          </cell>
          <cell r="AN505">
            <v>65800.000000000015</v>
          </cell>
          <cell r="AO505">
            <v>65800.000000000015</v>
          </cell>
          <cell r="AP505">
            <v>0</v>
          </cell>
          <cell r="AQ505">
            <v>0</v>
          </cell>
          <cell r="AR505">
            <v>208.00000000000014</v>
          </cell>
          <cell r="AS505">
            <v>179920.00000000012</v>
          </cell>
          <cell r="AT505">
            <v>179920.00000000012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1245.0000000000005</v>
          </cell>
          <cell r="BK505">
            <v>0</v>
          </cell>
          <cell r="BL505">
            <v>166.00000000000009</v>
          </cell>
          <cell r="BM505">
            <v>53120.000000000029</v>
          </cell>
          <cell r="BN505">
            <v>133.99999999999994</v>
          </cell>
          <cell r="BO505">
            <v>56949.999999999978</v>
          </cell>
          <cell r="BP505">
            <v>18.99999999999994</v>
          </cell>
          <cell r="BQ505">
            <v>11304.999999999964</v>
          </cell>
          <cell r="BR505">
            <v>30.999999999999932</v>
          </cell>
          <cell r="BS505">
            <v>20149.999999999956</v>
          </cell>
          <cell r="BT505">
            <v>37.000000000000007</v>
          </cell>
          <cell r="BU505">
            <v>25900.000000000004</v>
          </cell>
          <cell r="BV505">
            <v>7.9999999999999911</v>
          </cell>
          <cell r="BW505">
            <v>7119.9999999999918</v>
          </cell>
          <cell r="BX505">
            <v>174544.99999999994</v>
          </cell>
          <cell r="BY505">
            <v>174544.99999999994</v>
          </cell>
          <cell r="BZ505">
            <v>0</v>
          </cell>
          <cell r="CA505">
            <v>420265.00000000006</v>
          </cell>
          <cell r="CB505">
            <v>420265.00000000006</v>
          </cell>
          <cell r="CC505">
            <v>0</v>
          </cell>
          <cell r="CD505">
            <v>0</v>
          </cell>
          <cell r="CE505">
            <v>65.833333333333442</v>
          </cell>
          <cell r="CF505">
            <v>42.480363216666738</v>
          </cell>
          <cell r="CG505">
            <v>75.535087719298375</v>
          </cell>
          <cell r="CH505">
            <v>48.740627269649202</v>
          </cell>
          <cell r="CI505">
            <v>80.15497076023405</v>
          </cell>
          <cell r="CJ505">
            <v>51.721705390117044</v>
          </cell>
          <cell r="CK505">
            <v>80.675757575757444</v>
          </cell>
          <cell r="CL505">
            <v>51.298102388757492</v>
          </cell>
          <cell r="CM505">
            <v>91.327433628318644</v>
          </cell>
          <cell r="CN505">
            <v>53.011378725663754</v>
          </cell>
          <cell r="CO505">
            <v>247.2521769908542</v>
          </cell>
          <cell r="CP505">
            <v>422801.2226543607</v>
          </cell>
          <cell r="CQ505">
            <v>422801.2226543607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1.0092307692307685</v>
          </cell>
          <cell r="CZ505">
            <v>1544.1230769230758</v>
          </cell>
          <cell r="DA505">
            <v>1544.1230769230758</v>
          </cell>
          <cell r="DB505">
            <v>0</v>
          </cell>
          <cell r="DC505">
            <v>8762049.9357312843</v>
          </cell>
          <cell r="DD505">
            <v>8762049.9357312843</v>
          </cell>
          <cell r="DE505">
            <v>0</v>
          </cell>
          <cell r="DF505">
            <v>121300</v>
          </cell>
          <cell r="DG505">
            <v>121300</v>
          </cell>
          <cell r="DH505">
            <v>328</v>
          </cell>
          <cell r="DI505">
            <v>0</v>
          </cell>
          <cell r="DJ505">
            <v>0</v>
          </cell>
          <cell r="DK505">
            <v>1.5820000000000001</v>
          </cell>
          <cell r="DL505">
            <v>0</v>
          </cell>
          <cell r="DO505">
            <v>0</v>
          </cell>
          <cell r="DP505">
            <v>0</v>
          </cell>
          <cell r="DQ505">
            <v>0</v>
          </cell>
          <cell r="DR505">
            <v>1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0</v>
          </cell>
          <cell r="DZ505">
            <v>0</v>
          </cell>
          <cell r="EA505">
            <v>40426</v>
          </cell>
          <cell r="EB505">
            <v>40426</v>
          </cell>
          <cell r="EC505">
            <v>0</v>
          </cell>
          <cell r="ED505">
            <v>0</v>
          </cell>
          <cell r="EE505">
            <v>40426</v>
          </cell>
          <cell r="EF505">
            <v>0</v>
          </cell>
          <cell r="EG505">
            <v>40426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M505">
            <v>0</v>
          </cell>
          <cell r="EN505">
            <v>0</v>
          </cell>
          <cell r="EO505">
            <v>0</v>
          </cell>
          <cell r="EP505">
            <v>0</v>
          </cell>
          <cell r="EQ505">
            <v>161726</v>
          </cell>
          <cell r="ER505">
            <v>161726</v>
          </cell>
          <cell r="ES505">
            <v>0</v>
          </cell>
          <cell r="ET505">
            <v>8923775.9357312843</v>
          </cell>
          <cell r="EU505">
            <v>8923775.9357312843</v>
          </cell>
          <cell r="EV505">
            <v>8883349.9357312843</v>
          </cell>
          <cell r="EW505">
            <v>5416.6767900800514</v>
          </cell>
          <cell r="EX505">
            <v>5525</v>
          </cell>
          <cell r="EY505">
            <v>108.32320991994857</v>
          </cell>
          <cell r="EZ505">
            <v>9061000</v>
          </cell>
          <cell r="FA505">
            <v>177650.06426871568</v>
          </cell>
          <cell r="FB505">
            <v>9101426</v>
          </cell>
          <cell r="FC505">
            <v>8967795.8292682916</v>
          </cell>
          <cell r="FD505">
            <v>0</v>
          </cell>
          <cell r="FE505">
            <v>9101426</v>
          </cell>
        </row>
        <row r="506">
          <cell r="A506">
            <v>6907</v>
          </cell>
          <cell r="B506">
            <v>8816907</v>
          </cell>
          <cell r="E506" t="str">
            <v>Maltings Academy</v>
          </cell>
          <cell r="F506" t="str">
            <v>S</v>
          </cell>
          <cell r="G506" t="str">
            <v/>
          </cell>
          <cell r="H506" t="str">
            <v/>
          </cell>
          <cell r="I506" t="str">
            <v>Y</v>
          </cell>
          <cell r="J506" t="str">
            <v>VI</v>
          </cell>
          <cell r="K506">
            <v>6907</v>
          </cell>
          <cell r="L506">
            <v>135653</v>
          </cell>
          <cell r="O506">
            <v>0</v>
          </cell>
          <cell r="P506">
            <v>3</v>
          </cell>
          <cell r="Q506">
            <v>2</v>
          </cell>
          <cell r="S506">
            <v>0</v>
          </cell>
          <cell r="T506">
            <v>0</v>
          </cell>
          <cell r="V506">
            <v>0</v>
          </cell>
          <cell r="W506">
            <v>186</v>
          </cell>
          <cell r="X506">
            <v>177</v>
          </cell>
          <cell r="Y506">
            <v>178</v>
          </cell>
          <cell r="Z506">
            <v>178</v>
          </cell>
          <cell r="AA506">
            <v>182</v>
          </cell>
          <cell r="AB506">
            <v>541</v>
          </cell>
          <cell r="AC506">
            <v>360</v>
          </cell>
          <cell r="AD506">
            <v>901</v>
          </cell>
          <cell r="AE506">
            <v>901</v>
          </cell>
          <cell r="AF506">
            <v>0</v>
          </cell>
          <cell r="AG506">
            <v>2395142.25</v>
          </cell>
          <cell r="AH506">
            <v>1940990.4000000001</v>
          </cell>
          <cell r="AI506">
            <v>4336132.6500000004</v>
          </cell>
          <cell r="AJ506">
            <v>4336132.6500000004</v>
          </cell>
          <cell r="AK506">
            <v>0</v>
          </cell>
          <cell r="AL506">
            <v>0</v>
          </cell>
          <cell r="AM506">
            <v>156.99999999999994</v>
          </cell>
          <cell r="AN506">
            <v>73789.999999999971</v>
          </cell>
          <cell r="AO506">
            <v>73789.999999999971</v>
          </cell>
          <cell r="AP506">
            <v>0</v>
          </cell>
          <cell r="AQ506">
            <v>0</v>
          </cell>
          <cell r="AR506">
            <v>216.9999999999996</v>
          </cell>
          <cell r="AS506">
            <v>187704.99999999965</v>
          </cell>
          <cell r="AT506">
            <v>187704.99999999965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583.99999999999977</v>
          </cell>
          <cell r="BK506">
            <v>0</v>
          </cell>
          <cell r="BL506">
            <v>154.00000000000045</v>
          </cell>
          <cell r="BM506">
            <v>49280.000000000146</v>
          </cell>
          <cell r="BN506">
            <v>156.99999999999994</v>
          </cell>
          <cell r="BO506">
            <v>66724.999999999971</v>
          </cell>
          <cell r="BP506">
            <v>2.000000000000004</v>
          </cell>
          <cell r="BQ506">
            <v>1190.0000000000023</v>
          </cell>
          <cell r="BR506">
            <v>3.9999999999999991</v>
          </cell>
          <cell r="BS506">
            <v>2599.9999999999995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119795.00000000012</v>
          </cell>
          <cell r="BY506">
            <v>119795.00000000012</v>
          </cell>
          <cell r="BZ506">
            <v>0</v>
          </cell>
          <cell r="CA506">
            <v>381289.99999999977</v>
          </cell>
          <cell r="CB506">
            <v>381289.99999999977</v>
          </cell>
          <cell r="CC506">
            <v>0</v>
          </cell>
          <cell r="CD506">
            <v>0</v>
          </cell>
          <cell r="CE506">
            <v>69.085714285714204</v>
          </cell>
          <cell r="CF506">
            <v>44.579031431999944</v>
          </cell>
          <cell r="CG506">
            <v>65.742857142857062</v>
          </cell>
          <cell r="CH506">
            <v>42.421981523999946</v>
          </cell>
          <cell r="CI506">
            <v>66.114285714285643</v>
          </cell>
          <cell r="CJ506">
            <v>42.661653735999955</v>
          </cell>
          <cell r="CK506">
            <v>61.693181818181806</v>
          </cell>
          <cell r="CL506">
            <v>39.227932314431811</v>
          </cell>
          <cell r="CM506">
            <v>50.5555555555556</v>
          </cell>
          <cell r="CN506">
            <v>29.345176972222252</v>
          </cell>
          <cell r="CO506">
            <v>198.23577597865392</v>
          </cell>
          <cell r="CP506">
            <v>338983.17692349822</v>
          </cell>
          <cell r="CQ506">
            <v>338983.17692349822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4.9999999999999964</v>
          </cell>
          <cell r="CZ506">
            <v>7649.9999999999945</v>
          </cell>
          <cell r="DA506">
            <v>7649.9999999999945</v>
          </cell>
          <cell r="DB506">
            <v>0</v>
          </cell>
          <cell r="DC506">
            <v>5064055.8269234989</v>
          </cell>
          <cell r="DD506">
            <v>5064055.8269234989</v>
          </cell>
          <cell r="DE506">
            <v>0</v>
          </cell>
          <cell r="DF506">
            <v>121300</v>
          </cell>
          <cell r="DG506">
            <v>121300</v>
          </cell>
          <cell r="DH506">
            <v>180.2</v>
          </cell>
          <cell r="DI506">
            <v>0</v>
          </cell>
          <cell r="DJ506">
            <v>0</v>
          </cell>
          <cell r="DK506">
            <v>2.6070000000000002</v>
          </cell>
          <cell r="DL506">
            <v>0.34500000000000042</v>
          </cell>
          <cell r="DO506">
            <v>0</v>
          </cell>
          <cell r="DP506">
            <v>0</v>
          </cell>
          <cell r="DQ506">
            <v>0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DZ506">
            <v>0</v>
          </cell>
          <cell r="EA506">
            <v>55277.446000000004</v>
          </cell>
          <cell r="EB506">
            <v>55277.446000000004</v>
          </cell>
          <cell r="EC506">
            <v>0</v>
          </cell>
          <cell r="ED506">
            <v>0</v>
          </cell>
          <cell r="EE506">
            <v>55277.446000000004</v>
          </cell>
          <cell r="EF506">
            <v>0</v>
          </cell>
          <cell r="EG506">
            <v>55277.446000000004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M506">
            <v>0</v>
          </cell>
          <cell r="EN506">
            <v>0</v>
          </cell>
          <cell r="EO506">
            <v>0</v>
          </cell>
          <cell r="EP506">
            <v>0</v>
          </cell>
          <cell r="EQ506">
            <v>176577.446</v>
          </cell>
          <cell r="ER506">
            <v>176577.446</v>
          </cell>
          <cell r="ES506">
            <v>0</v>
          </cell>
          <cell r="ET506">
            <v>5240633.2729234993</v>
          </cell>
          <cell r="EU506">
            <v>5240633.2729234993</v>
          </cell>
          <cell r="EV506">
            <v>5185355.8269234989</v>
          </cell>
          <cell r="EW506">
            <v>5755.1119055754707</v>
          </cell>
          <cell r="EX506">
            <v>5525</v>
          </cell>
          <cell r="EY506">
            <v>0</v>
          </cell>
          <cell r="EZ506">
            <v>4978025</v>
          </cell>
          <cell r="FA506">
            <v>0</v>
          </cell>
          <cell r="FB506">
            <v>5240633.2729234993</v>
          </cell>
          <cell r="FC506">
            <v>5130496.4880811125</v>
          </cell>
          <cell r="FD506">
            <v>0</v>
          </cell>
          <cell r="FE506">
            <v>5240633.2729234993</v>
          </cell>
        </row>
        <row r="507">
          <cell r="A507">
            <v>5470</v>
          </cell>
          <cell r="B507">
            <v>8815470</v>
          </cell>
          <cell r="E507" t="str">
            <v>Manningtree High School</v>
          </cell>
          <cell r="F507" t="str">
            <v>S</v>
          </cell>
          <cell r="G507" t="str">
            <v/>
          </cell>
          <cell r="H507" t="str">
            <v/>
          </cell>
          <cell r="I507" t="str">
            <v>Y</v>
          </cell>
          <cell r="K507">
            <v>5470</v>
          </cell>
          <cell r="L507">
            <v>137945</v>
          </cell>
          <cell r="N507">
            <v>25</v>
          </cell>
          <cell r="O507">
            <v>0</v>
          </cell>
          <cell r="P507">
            <v>3</v>
          </cell>
          <cell r="Q507">
            <v>2</v>
          </cell>
          <cell r="S507">
            <v>0</v>
          </cell>
          <cell r="T507">
            <v>0</v>
          </cell>
          <cell r="V507">
            <v>0</v>
          </cell>
          <cell r="W507">
            <v>184.58333333333334</v>
          </cell>
          <cell r="X507">
            <v>188</v>
          </cell>
          <cell r="Y507">
            <v>172</v>
          </cell>
          <cell r="Z507">
            <v>169</v>
          </cell>
          <cell r="AA507">
            <v>174</v>
          </cell>
          <cell r="AB507">
            <v>544.58333333333337</v>
          </cell>
          <cell r="AC507">
            <v>343</v>
          </cell>
          <cell r="AD507">
            <v>887.58333333333337</v>
          </cell>
          <cell r="AE507">
            <v>887.58333333333337</v>
          </cell>
          <cell r="AF507">
            <v>0</v>
          </cell>
          <cell r="AG507">
            <v>2411006.5625</v>
          </cell>
          <cell r="AH507">
            <v>1849332.52</v>
          </cell>
          <cell r="AI507">
            <v>4260339.0824999996</v>
          </cell>
          <cell r="AJ507">
            <v>4260339.0824999996</v>
          </cell>
          <cell r="AK507">
            <v>0</v>
          </cell>
          <cell r="AL507">
            <v>0</v>
          </cell>
          <cell r="AM507">
            <v>82.35309278350519</v>
          </cell>
          <cell r="AN507">
            <v>38705.953608247437</v>
          </cell>
          <cell r="AO507">
            <v>38705.953608247437</v>
          </cell>
          <cell r="AP507">
            <v>0</v>
          </cell>
          <cell r="AQ507">
            <v>0</v>
          </cell>
          <cell r="AR507">
            <v>119.97117220313139</v>
          </cell>
          <cell r="AS507">
            <v>103775.06395570865</v>
          </cell>
          <cell r="AT507">
            <v>103775.06395570865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710.67668957617434</v>
          </cell>
          <cell r="BK507">
            <v>0</v>
          </cell>
          <cell r="BL507">
            <v>104.72059946544475</v>
          </cell>
          <cell r="BM507">
            <v>33510.591828942321</v>
          </cell>
          <cell r="BN507">
            <v>9.1503436426117162</v>
          </cell>
          <cell r="BO507">
            <v>3888.8960481099793</v>
          </cell>
          <cell r="BP507">
            <v>38.634784268804843</v>
          </cell>
          <cell r="BQ507">
            <v>22987.69663993888</v>
          </cell>
          <cell r="BR507">
            <v>10.167048491790796</v>
          </cell>
          <cell r="BS507">
            <v>6608.5815196640169</v>
          </cell>
          <cell r="BT507">
            <v>13.217163039327946</v>
          </cell>
          <cell r="BU507">
            <v>9252.0141275295628</v>
          </cell>
          <cell r="BV507">
            <v>1.0167048491790796</v>
          </cell>
          <cell r="BW507">
            <v>904.86731576938075</v>
          </cell>
          <cell r="BX507">
            <v>77152.647479954147</v>
          </cell>
          <cell r="BY507">
            <v>77152.647479954147</v>
          </cell>
          <cell r="BZ507">
            <v>0</v>
          </cell>
          <cell r="CA507">
            <v>219633.66504391024</v>
          </cell>
          <cell r="CB507">
            <v>219633.66504391024</v>
          </cell>
          <cell r="CC507">
            <v>0</v>
          </cell>
          <cell r="CD507">
            <v>0</v>
          </cell>
          <cell r="CE507">
            <v>56.460784313725405</v>
          </cell>
          <cell r="CF507">
            <v>36.432525951568572</v>
          </cell>
          <cell r="CG507">
            <v>57.505882352941086</v>
          </cell>
          <cell r="CH507">
            <v>37.106897763764643</v>
          </cell>
          <cell r="CI507">
            <v>52.611764705882273</v>
          </cell>
          <cell r="CJ507">
            <v>33.948863911529358</v>
          </cell>
          <cell r="CK507">
            <v>46.550898203592787</v>
          </cell>
          <cell r="CL507">
            <v>29.599632083952077</v>
          </cell>
          <cell r="CM507">
            <v>51.89473684210531</v>
          </cell>
          <cell r="CN507">
            <v>30.12251017368424</v>
          </cell>
          <cell r="CO507">
            <v>167.21042988449889</v>
          </cell>
          <cell r="CP507">
            <v>285929.83510249312</v>
          </cell>
          <cell r="CQ507">
            <v>285929.83510249312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3.0571182548794509</v>
          </cell>
          <cell r="CZ507">
            <v>4677.3909299655597</v>
          </cell>
          <cell r="DA507">
            <v>4677.3909299655597</v>
          </cell>
          <cell r="DB507">
            <v>0</v>
          </cell>
          <cell r="DC507">
            <v>4770579.9735763678</v>
          </cell>
          <cell r="DD507">
            <v>4770579.9735763678</v>
          </cell>
          <cell r="DE507">
            <v>0</v>
          </cell>
          <cell r="DF507">
            <v>121300</v>
          </cell>
          <cell r="DG507">
            <v>121300</v>
          </cell>
          <cell r="DH507">
            <v>177.51666666666668</v>
          </cell>
          <cell r="DI507">
            <v>0</v>
          </cell>
          <cell r="DJ507">
            <v>0</v>
          </cell>
          <cell r="DK507">
            <v>4.3410000000000002</v>
          </cell>
          <cell r="DL507">
            <v>1</v>
          </cell>
          <cell r="DO507">
            <v>0</v>
          </cell>
          <cell r="DP507">
            <v>0</v>
          </cell>
          <cell r="DQ507">
            <v>0</v>
          </cell>
          <cell r="DR507">
            <v>1</v>
          </cell>
          <cell r="DS507">
            <v>0</v>
          </cell>
          <cell r="DT507">
            <v>0</v>
          </cell>
          <cell r="DU507">
            <v>0</v>
          </cell>
          <cell r="DV507">
            <v>0</v>
          </cell>
          <cell r="DW507">
            <v>0</v>
          </cell>
          <cell r="DX507">
            <v>0</v>
          </cell>
          <cell r="DY507">
            <v>0</v>
          </cell>
          <cell r="DZ507">
            <v>0</v>
          </cell>
          <cell r="EA507">
            <v>26967.1</v>
          </cell>
          <cell r="EB507">
            <v>26967.1</v>
          </cell>
          <cell r="EC507">
            <v>0</v>
          </cell>
          <cell r="ED507">
            <v>0</v>
          </cell>
          <cell r="EE507">
            <v>26967.1</v>
          </cell>
          <cell r="EF507">
            <v>0</v>
          </cell>
          <cell r="EG507">
            <v>26967.1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M507">
            <v>0</v>
          </cell>
          <cell r="EN507">
            <v>0</v>
          </cell>
          <cell r="EO507">
            <v>0</v>
          </cell>
          <cell r="EP507">
            <v>0</v>
          </cell>
          <cell r="EQ507">
            <v>148267.1</v>
          </cell>
          <cell r="ER507">
            <v>148267.1</v>
          </cell>
          <cell r="ES507">
            <v>0</v>
          </cell>
          <cell r="ET507">
            <v>4918847.0735763675</v>
          </cell>
          <cell r="EU507">
            <v>4918847.0735763675</v>
          </cell>
          <cell r="EV507">
            <v>4891879.9735763678</v>
          </cell>
          <cell r="EW507">
            <v>5511.4599270412555</v>
          </cell>
          <cell r="EX507">
            <v>5525</v>
          </cell>
          <cell r="EY507">
            <v>13.540072958744531</v>
          </cell>
          <cell r="EZ507">
            <v>4903897.916666667</v>
          </cell>
          <cell r="FA507">
            <v>12017.943090299144</v>
          </cell>
          <cell r="FB507">
            <v>4930865.0166666666</v>
          </cell>
          <cell r="FC507">
            <v>4903333.9084744742</v>
          </cell>
          <cell r="FD507">
            <v>0</v>
          </cell>
          <cell r="FE507">
            <v>4930865.0166666666</v>
          </cell>
        </row>
        <row r="508">
          <cell r="A508">
            <v>4035</v>
          </cell>
          <cell r="B508">
            <v>8814035</v>
          </cell>
          <cell r="E508" t="str">
            <v>Mark Hall Academy</v>
          </cell>
          <cell r="F508" t="str">
            <v>S</v>
          </cell>
          <cell r="G508" t="str">
            <v/>
          </cell>
          <cell r="H508" t="str">
            <v/>
          </cell>
          <cell r="I508" t="str">
            <v>Y</v>
          </cell>
          <cell r="K508">
            <v>4035</v>
          </cell>
          <cell r="L508">
            <v>148423</v>
          </cell>
          <cell r="O508">
            <v>0</v>
          </cell>
          <cell r="P508">
            <v>3</v>
          </cell>
          <cell r="Q508">
            <v>2</v>
          </cell>
          <cell r="S508">
            <v>0</v>
          </cell>
          <cell r="T508">
            <v>0</v>
          </cell>
          <cell r="V508">
            <v>0</v>
          </cell>
          <cell r="W508">
            <v>143</v>
          </cell>
          <cell r="X508">
            <v>141</v>
          </cell>
          <cell r="Y508">
            <v>182</v>
          </cell>
          <cell r="Z508">
            <v>161</v>
          </cell>
          <cell r="AA508">
            <v>115</v>
          </cell>
          <cell r="AB508">
            <v>466</v>
          </cell>
          <cell r="AC508">
            <v>276</v>
          </cell>
          <cell r="AD508">
            <v>742</v>
          </cell>
          <cell r="AE508">
            <v>742</v>
          </cell>
          <cell r="AF508">
            <v>0</v>
          </cell>
          <cell r="AG508">
            <v>2063098.5</v>
          </cell>
          <cell r="AH508">
            <v>1488092.6400000001</v>
          </cell>
          <cell r="AI508">
            <v>3551191.14</v>
          </cell>
          <cell r="AJ508">
            <v>3551191.14</v>
          </cell>
          <cell r="AK508">
            <v>0</v>
          </cell>
          <cell r="AL508">
            <v>0</v>
          </cell>
          <cell r="AM508">
            <v>188.99999999999966</v>
          </cell>
          <cell r="AN508">
            <v>88829.99999999984</v>
          </cell>
          <cell r="AO508">
            <v>88829.99999999984</v>
          </cell>
          <cell r="AP508">
            <v>0</v>
          </cell>
          <cell r="AQ508">
            <v>0</v>
          </cell>
          <cell r="AR508">
            <v>247.99999999999991</v>
          </cell>
          <cell r="AS508">
            <v>214519.99999999991</v>
          </cell>
          <cell r="AT508">
            <v>214519.99999999991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433.16756756756774</v>
          </cell>
          <cell r="BK508">
            <v>0</v>
          </cell>
          <cell r="BL508">
            <v>150.40540540540562</v>
          </cell>
          <cell r="BM508">
            <v>48129.729729729799</v>
          </cell>
          <cell r="BN508">
            <v>118.31891891891857</v>
          </cell>
          <cell r="BO508">
            <v>50285.540540540394</v>
          </cell>
          <cell r="BP508">
            <v>26.070270270270246</v>
          </cell>
          <cell r="BQ508">
            <v>15511.810810810797</v>
          </cell>
          <cell r="BR508">
            <v>14.037837837837824</v>
          </cell>
          <cell r="BS508">
            <v>9124.5945945945859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123051.67567567558</v>
          </cell>
          <cell r="BY508">
            <v>123051.67567567558</v>
          </cell>
          <cell r="BZ508">
            <v>0</v>
          </cell>
          <cell r="CA508">
            <v>426401.67567567533</v>
          </cell>
          <cell r="CB508">
            <v>426401.67567567533</v>
          </cell>
          <cell r="CC508">
            <v>0</v>
          </cell>
          <cell r="CD508">
            <v>0</v>
          </cell>
          <cell r="CE508">
            <v>51.011695906432692</v>
          </cell>
          <cell r="CF508">
            <v>32.916385373216336</v>
          </cell>
          <cell r="CG508">
            <v>50.298245614035032</v>
          </cell>
          <cell r="CH508">
            <v>32.45601634701751</v>
          </cell>
          <cell r="CI508">
            <v>64.923976608187061</v>
          </cell>
          <cell r="CJ508">
            <v>41.893581384093515</v>
          </cell>
          <cell r="CK508">
            <v>64.619047619047606</v>
          </cell>
          <cell r="CL508">
            <v>41.088359386190469</v>
          </cell>
          <cell r="CM508">
            <v>50.99056603773581</v>
          </cell>
          <cell r="CN508">
            <v>29.597680568396207</v>
          </cell>
          <cell r="CO508">
            <v>177.95202305891405</v>
          </cell>
          <cell r="CP508">
            <v>304297.95943074301</v>
          </cell>
          <cell r="CQ508">
            <v>304297.95943074301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31.726896551724156</v>
          </cell>
          <cell r="CZ508">
            <v>48542.151724137962</v>
          </cell>
          <cell r="DA508">
            <v>48542.151724137962</v>
          </cell>
          <cell r="DB508">
            <v>0</v>
          </cell>
          <cell r="DC508">
            <v>4330432.9268305572</v>
          </cell>
          <cell r="DD508">
            <v>4330432.9268305572</v>
          </cell>
          <cell r="DE508">
            <v>0</v>
          </cell>
          <cell r="DF508">
            <v>121300</v>
          </cell>
          <cell r="DG508">
            <v>121300</v>
          </cell>
          <cell r="DH508">
            <v>148.4</v>
          </cell>
          <cell r="DI508">
            <v>0</v>
          </cell>
          <cell r="DJ508">
            <v>0</v>
          </cell>
          <cell r="DK508">
            <v>1.857</v>
          </cell>
          <cell r="DL508">
            <v>0</v>
          </cell>
          <cell r="DO508">
            <v>0</v>
          </cell>
          <cell r="DP508">
            <v>0</v>
          </cell>
          <cell r="DQ508">
            <v>0</v>
          </cell>
          <cell r="DR508">
            <v>1.0156360164</v>
          </cell>
          <cell r="DS508">
            <v>0</v>
          </cell>
          <cell r="DT508">
            <v>69607.369052342634</v>
          </cell>
          <cell r="DU508">
            <v>69607.369052342634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0</v>
          </cell>
          <cell r="EA508">
            <v>31482.516</v>
          </cell>
          <cell r="EB508">
            <v>31482.516</v>
          </cell>
          <cell r="EC508">
            <v>0</v>
          </cell>
          <cell r="ED508">
            <v>0</v>
          </cell>
          <cell r="EE508">
            <v>31482.516</v>
          </cell>
          <cell r="EF508">
            <v>0</v>
          </cell>
          <cell r="EG508">
            <v>31482.516000000003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M508">
            <v>0</v>
          </cell>
          <cell r="EN508">
            <v>0</v>
          </cell>
          <cell r="EO508">
            <v>0</v>
          </cell>
          <cell r="EP508">
            <v>0</v>
          </cell>
          <cell r="EQ508">
            <v>222389.88505234264</v>
          </cell>
          <cell r="ER508">
            <v>222389.88505234264</v>
          </cell>
          <cell r="ES508">
            <v>0</v>
          </cell>
          <cell r="ET508">
            <v>4552822.8118829001</v>
          </cell>
          <cell r="EU508">
            <v>4552822.8118829001</v>
          </cell>
          <cell r="EV508">
            <v>4521340.2958829002</v>
          </cell>
          <cell r="EW508">
            <v>6093.4505335349058</v>
          </cell>
          <cell r="EX508">
            <v>5525</v>
          </cell>
          <cell r="EY508">
            <v>0</v>
          </cell>
          <cell r="EZ508">
            <v>4099550</v>
          </cell>
          <cell r="FA508">
            <v>0</v>
          </cell>
          <cell r="FB508">
            <v>4552822.8118829001</v>
          </cell>
          <cell r="FC508">
            <v>4349044.8701545401</v>
          </cell>
          <cell r="FD508">
            <v>0</v>
          </cell>
          <cell r="FE508">
            <v>4552822.8118829001</v>
          </cell>
        </row>
        <row r="509">
          <cell r="A509">
            <v>4471</v>
          </cell>
          <cell r="B509">
            <v>8814471</v>
          </cell>
          <cell r="E509" t="str">
            <v>Mayflower High School</v>
          </cell>
          <cell r="F509" t="str">
            <v>S</v>
          </cell>
          <cell r="G509" t="str">
            <v/>
          </cell>
          <cell r="H509">
            <v>10018678</v>
          </cell>
          <cell r="I509" t="str">
            <v>Y</v>
          </cell>
          <cell r="J509" t="str">
            <v>VI</v>
          </cell>
          <cell r="K509">
            <v>4471</v>
          </cell>
          <cell r="L509">
            <v>137048</v>
          </cell>
          <cell r="O509">
            <v>0</v>
          </cell>
          <cell r="P509">
            <v>3</v>
          </cell>
          <cell r="Q509">
            <v>2</v>
          </cell>
          <cell r="S509">
            <v>0</v>
          </cell>
          <cell r="T509">
            <v>0</v>
          </cell>
          <cell r="V509">
            <v>0</v>
          </cell>
          <cell r="W509">
            <v>271</v>
          </cell>
          <cell r="X509">
            <v>271</v>
          </cell>
          <cell r="Y509">
            <v>267</v>
          </cell>
          <cell r="Z509">
            <v>265</v>
          </cell>
          <cell r="AA509">
            <v>268</v>
          </cell>
          <cell r="AB509">
            <v>809</v>
          </cell>
          <cell r="AC509">
            <v>533</v>
          </cell>
          <cell r="AD509">
            <v>1342</v>
          </cell>
          <cell r="AE509">
            <v>1342</v>
          </cell>
          <cell r="AF509">
            <v>0</v>
          </cell>
          <cell r="AG509">
            <v>3581645.25</v>
          </cell>
          <cell r="AH509">
            <v>2873744.12</v>
          </cell>
          <cell r="AI509">
            <v>6455389.3700000001</v>
          </cell>
          <cell r="AJ509">
            <v>6455389.3700000001</v>
          </cell>
          <cell r="AK509">
            <v>0</v>
          </cell>
          <cell r="AL509">
            <v>0</v>
          </cell>
          <cell r="AM509">
            <v>85.000000000000028</v>
          </cell>
          <cell r="AN509">
            <v>39950.000000000015</v>
          </cell>
          <cell r="AO509">
            <v>39950.000000000015</v>
          </cell>
          <cell r="AP509">
            <v>0</v>
          </cell>
          <cell r="AQ509">
            <v>0</v>
          </cell>
          <cell r="AR509">
            <v>121.99999999999999</v>
          </cell>
          <cell r="AS509">
            <v>105529.99999999999</v>
          </cell>
          <cell r="AT509">
            <v>105529.99999999999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1207.9999999999995</v>
          </cell>
          <cell r="BK509">
            <v>0</v>
          </cell>
          <cell r="BL509">
            <v>12</v>
          </cell>
          <cell r="BM509">
            <v>3840</v>
          </cell>
          <cell r="BN509">
            <v>97.000000000000014</v>
          </cell>
          <cell r="BO509">
            <v>41225.000000000007</v>
          </cell>
          <cell r="BP509">
            <v>7.0000000000000053</v>
          </cell>
          <cell r="BQ509">
            <v>4165.0000000000027</v>
          </cell>
          <cell r="BR509">
            <v>9.0000000000000036</v>
          </cell>
          <cell r="BS509">
            <v>5850.0000000000027</v>
          </cell>
          <cell r="BT509">
            <v>2.9999999999999964</v>
          </cell>
          <cell r="BU509">
            <v>2099.9999999999977</v>
          </cell>
          <cell r="BV509">
            <v>6.0000000000000062</v>
          </cell>
          <cell r="BW509">
            <v>5340.0000000000055</v>
          </cell>
          <cell r="BX509">
            <v>62520.000000000015</v>
          </cell>
          <cell r="BY509">
            <v>62520.000000000015</v>
          </cell>
          <cell r="BZ509">
            <v>0</v>
          </cell>
          <cell r="CA509">
            <v>208000</v>
          </cell>
          <cell r="CB509">
            <v>208000</v>
          </cell>
          <cell r="CC509">
            <v>0</v>
          </cell>
          <cell r="CD509">
            <v>0</v>
          </cell>
          <cell r="CE509">
            <v>67.482213438735215</v>
          </cell>
          <cell r="CF509">
            <v>43.544338291778679</v>
          </cell>
          <cell r="CG509">
            <v>67.482213438735215</v>
          </cell>
          <cell r="CH509">
            <v>43.544338291778679</v>
          </cell>
          <cell r="CI509">
            <v>66.486166007905169</v>
          </cell>
          <cell r="CJ509">
            <v>42.901617431383414</v>
          </cell>
          <cell r="CK509">
            <v>65.198412698412682</v>
          </cell>
          <cell r="CL509">
            <v>41.456751701984118</v>
          </cell>
          <cell r="CM509">
            <v>79.252918287937831</v>
          </cell>
          <cell r="CN509">
            <v>46.002677394552585</v>
          </cell>
          <cell r="CO509">
            <v>217.44972311147748</v>
          </cell>
          <cell r="CP509">
            <v>371839.0265206265</v>
          </cell>
          <cell r="CQ509">
            <v>371839.0265206265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5.0112023898431657</v>
          </cell>
          <cell r="CZ509">
            <v>7667.1396564600436</v>
          </cell>
          <cell r="DA509">
            <v>7667.1396564600436</v>
          </cell>
          <cell r="DB509">
            <v>0</v>
          </cell>
          <cell r="DC509">
            <v>7042895.5361770866</v>
          </cell>
          <cell r="DD509">
            <v>7042895.5361770866</v>
          </cell>
          <cell r="DE509">
            <v>0</v>
          </cell>
          <cell r="DF509">
            <v>121300</v>
          </cell>
          <cell r="DG509">
            <v>121300</v>
          </cell>
          <cell r="DH509">
            <v>268.39999999999998</v>
          </cell>
          <cell r="DI509">
            <v>0</v>
          </cell>
          <cell r="DJ509">
            <v>0</v>
          </cell>
          <cell r="DK509">
            <v>2.1429999999999998</v>
          </cell>
          <cell r="DL509">
            <v>0</v>
          </cell>
          <cell r="DO509">
            <v>0</v>
          </cell>
          <cell r="DP509">
            <v>0</v>
          </cell>
          <cell r="DQ509">
            <v>0</v>
          </cell>
          <cell r="DR509">
            <v>1.0156360164</v>
          </cell>
          <cell r="DS509">
            <v>0</v>
          </cell>
          <cell r="DT509">
            <v>112019.47889647177</v>
          </cell>
          <cell r="DU509">
            <v>112019.47889647177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DZ509">
            <v>0</v>
          </cell>
          <cell r="EA509">
            <v>31552</v>
          </cell>
          <cell r="EB509">
            <v>31552</v>
          </cell>
          <cell r="EC509">
            <v>0</v>
          </cell>
          <cell r="ED509">
            <v>0</v>
          </cell>
          <cell r="EE509">
            <v>31552</v>
          </cell>
          <cell r="EF509">
            <v>0</v>
          </cell>
          <cell r="EG509">
            <v>31552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M509">
            <v>0</v>
          </cell>
          <cell r="EN509">
            <v>0</v>
          </cell>
          <cell r="EO509">
            <v>0</v>
          </cell>
          <cell r="EP509">
            <v>0</v>
          </cell>
          <cell r="EQ509">
            <v>264871.47889647179</v>
          </cell>
          <cell r="ER509">
            <v>264871.47889647179</v>
          </cell>
          <cell r="ES509">
            <v>0</v>
          </cell>
          <cell r="ET509">
            <v>7307767.0150735583</v>
          </cell>
          <cell r="EU509">
            <v>7307767.0150735583</v>
          </cell>
          <cell r="EV509">
            <v>7276215.0150735583</v>
          </cell>
          <cell r="EW509">
            <v>5421.9187891755282</v>
          </cell>
          <cell r="EX509">
            <v>5525</v>
          </cell>
          <cell r="EY509">
            <v>103.08121082447178</v>
          </cell>
          <cell r="EZ509">
            <v>7414550</v>
          </cell>
          <cell r="FA509">
            <v>138334.98492644168</v>
          </cell>
          <cell r="FB509">
            <v>7446102</v>
          </cell>
          <cell r="FC509">
            <v>7331369.5839863466</v>
          </cell>
          <cell r="FD509">
            <v>0</v>
          </cell>
          <cell r="FE509">
            <v>7446102</v>
          </cell>
        </row>
        <row r="510">
          <cell r="A510">
            <v>4480</v>
          </cell>
          <cell r="B510">
            <v>8814480</v>
          </cell>
          <cell r="E510" t="str">
            <v>Moulsham High School</v>
          </cell>
          <cell r="F510" t="str">
            <v>S</v>
          </cell>
          <cell r="G510" t="str">
            <v/>
          </cell>
          <cell r="H510" t="str">
            <v/>
          </cell>
          <cell r="I510" t="str">
            <v>Y</v>
          </cell>
          <cell r="J510" t="str">
            <v>VI</v>
          </cell>
          <cell r="K510">
            <v>4480</v>
          </cell>
          <cell r="L510">
            <v>136863</v>
          </cell>
          <cell r="N510">
            <v>18</v>
          </cell>
          <cell r="O510">
            <v>0</v>
          </cell>
          <cell r="P510">
            <v>3</v>
          </cell>
          <cell r="Q510">
            <v>2</v>
          </cell>
          <cell r="S510">
            <v>0</v>
          </cell>
          <cell r="T510">
            <v>0</v>
          </cell>
          <cell r="V510">
            <v>0</v>
          </cell>
          <cell r="W510">
            <v>279.5</v>
          </cell>
          <cell r="X510">
            <v>269</v>
          </cell>
          <cell r="Y510">
            <v>267</v>
          </cell>
          <cell r="Z510">
            <v>267</v>
          </cell>
          <cell r="AA510">
            <v>245</v>
          </cell>
          <cell r="AB510">
            <v>815.5</v>
          </cell>
          <cell r="AC510">
            <v>512</v>
          </cell>
          <cell r="AD510">
            <v>1327.5</v>
          </cell>
          <cell r="AE510">
            <v>1327.5</v>
          </cell>
          <cell r="AF510">
            <v>0</v>
          </cell>
          <cell r="AG510">
            <v>3610422.375</v>
          </cell>
          <cell r="AH510">
            <v>2760519.6800000002</v>
          </cell>
          <cell r="AI510">
            <v>6370942.0549999997</v>
          </cell>
          <cell r="AJ510">
            <v>6370942.0549999997</v>
          </cell>
          <cell r="AK510">
            <v>0</v>
          </cell>
          <cell r="AL510">
            <v>0</v>
          </cell>
          <cell r="AM510">
            <v>138.09225512528536</v>
          </cell>
          <cell r="AN510">
            <v>64903.359908884122</v>
          </cell>
          <cell r="AO510">
            <v>64903.359908884122</v>
          </cell>
          <cell r="AP510">
            <v>0</v>
          </cell>
          <cell r="AQ510">
            <v>0</v>
          </cell>
          <cell r="AR510">
            <v>190.50683371298396</v>
          </cell>
          <cell r="AS510">
            <v>164788.41116173111</v>
          </cell>
          <cell r="AT510">
            <v>164788.41116173111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1101.3707224334601</v>
          </cell>
          <cell r="BK510">
            <v>0</v>
          </cell>
          <cell r="BL510">
            <v>122.15019011406845</v>
          </cell>
          <cell r="BM510">
            <v>39088.060836501907</v>
          </cell>
          <cell r="BN510">
            <v>43.408745247148268</v>
          </cell>
          <cell r="BO510">
            <v>18448.716730038013</v>
          </cell>
          <cell r="BP510">
            <v>6.0570342205323175</v>
          </cell>
          <cell r="BQ510">
            <v>3603.9353612167288</v>
          </cell>
          <cell r="BR510">
            <v>54.51330798479092</v>
          </cell>
          <cell r="BS510">
            <v>35433.650190114095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96574.363117870758</v>
          </cell>
          <cell r="BY510">
            <v>96574.363117870758</v>
          </cell>
          <cell r="BZ510">
            <v>0</v>
          </cell>
          <cell r="CA510">
            <v>326266.13418848603</v>
          </cell>
          <cell r="CB510">
            <v>326266.13418848603</v>
          </cell>
          <cell r="CC510">
            <v>0</v>
          </cell>
          <cell r="CD510">
            <v>0</v>
          </cell>
          <cell r="CE510">
            <v>76.024000000000001</v>
          </cell>
          <cell r="CF510">
            <v>49.056108352159995</v>
          </cell>
          <cell r="CG510">
            <v>73.168000000000006</v>
          </cell>
          <cell r="CH510">
            <v>47.213213405120001</v>
          </cell>
          <cell r="CI510">
            <v>72.624000000000009</v>
          </cell>
          <cell r="CJ510">
            <v>46.862185796160006</v>
          </cell>
          <cell r="CK510">
            <v>74.760000000000005</v>
          </cell>
          <cell r="CL510">
            <v>47.536536994800002</v>
          </cell>
          <cell r="CM510">
            <v>84.51965065502192</v>
          </cell>
          <cell r="CN510">
            <v>49.059773527292634</v>
          </cell>
          <cell r="CO510">
            <v>239.72781807553264</v>
          </cell>
          <cell r="CP510">
            <v>409934.56890916079</v>
          </cell>
          <cell r="CQ510">
            <v>409934.56890916079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9.0855513307984825</v>
          </cell>
          <cell r="CZ510">
            <v>13900.893536121679</v>
          </cell>
          <cell r="DA510">
            <v>13900.893536121679</v>
          </cell>
          <cell r="DB510">
            <v>0</v>
          </cell>
          <cell r="DC510">
            <v>7121043.6516337683</v>
          </cell>
          <cell r="DD510">
            <v>7121043.6516337683</v>
          </cell>
          <cell r="DE510">
            <v>0</v>
          </cell>
          <cell r="DF510">
            <v>121300</v>
          </cell>
          <cell r="DG510">
            <v>121300</v>
          </cell>
          <cell r="DH510">
            <v>265.5</v>
          </cell>
          <cell r="DI510">
            <v>0</v>
          </cell>
          <cell r="DJ510">
            <v>0</v>
          </cell>
          <cell r="DK510">
            <v>1.2030000000000001</v>
          </cell>
          <cell r="DL510">
            <v>0</v>
          </cell>
          <cell r="DO510">
            <v>0</v>
          </cell>
          <cell r="DP510">
            <v>0</v>
          </cell>
          <cell r="DQ510">
            <v>0</v>
          </cell>
          <cell r="DR510">
            <v>1</v>
          </cell>
          <cell r="DS510">
            <v>0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DZ510">
            <v>0</v>
          </cell>
          <cell r="EA510">
            <v>42151.5</v>
          </cell>
          <cell r="EB510">
            <v>42151.5</v>
          </cell>
          <cell r="EC510">
            <v>0</v>
          </cell>
          <cell r="ED510">
            <v>0</v>
          </cell>
          <cell r="EE510">
            <v>42151.5</v>
          </cell>
          <cell r="EF510">
            <v>0</v>
          </cell>
          <cell r="EG510">
            <v>42151.5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M510">
            <v>0</v>
          </cell>
          <cell r="EN510">
            <v>0</v>
          </cell>
          <cell r="EO510">
            <v>0</v>
          </cell>
          <cell r="EP510">
            <v>0</v>
          </cell>
          <cell r="EQ510">
            <v>163451.5</v>
          </cell>
          <cell r="ER510">
            <v>163451.5</v>
          </cell>
          <cell r="ES510">
            <v>0</v>
          </cell>
          <cell r="ET510">
            <v>7284495.1516337683</v>
          </cell>
          <cell r="EU510">
            <v>7284495.1516337683</v>
          </cell>
          <cell r="EV510">
            <v>7242343.6516337683</v>
          </cell>
          <cell r="EW510">
            <v>5455.6261029256257</v>
          </cell>
          <cell r="EX510">
            <v>5525</v>
          </cell>
          <cell r="EY510">
            <v>69.373897074374327</v>
          </cell>
          <cell r="EZ510">
            <v>7334437.5</v>
          </cell>
          <cell r="FA510">
            <v>92093.848366231658</v>
          </cell>
          <cell r="FB510">
            <v>7376589</v>
          </cell>
          <cell r="FC510">
            <v>7264787.5305729751</v>
          </cell>
          <cell r="FD510">
            <v>0</v>
          </cell>
          <cell r="FE510">
            <v>7376589</v>
          </cell>
        </row>
        <row r="511">
          <cell r="A511">
            <v>6905</v>
          </cell>
          <cell r="B511">
            <v>8816905</v>
          </cell>
          <cell r="E511" t="str">
            <v>New Rickstones Academy</v>
          </cell>
          <cell r="F511" t="str">
            <v>S</v>
          </cell>
          <cell r="G511" t="str">
            <v/>
          </cell>
          <cell r="H511" t="str">
            <v/>
          </cell>
          <cell r="I511" t="str">
            <v>Y</v>
          </cell>
          <cell r="J511" t="str">
            <v>VI</v>
          </cell>
          <cell r="K511">
            <v>6905</v>
          </cell>
          <cell r="L511">
            <v>135651</v>
          </cell>
          <cell r="N511">
            <v>50</v>
          </cell>
          <cell r="O511">
            <v>0</v>
          </cell>
          <cell r="P511">
            <v>3</v>
          </cell>
          <cell r="Q511">
            <v>2</v>
          </cell>
          <cell r="S511">
            <v>0</v>
          </cell>
          <cell r="T511">
            <v>0</v>
          </cell>
          <cell r="V511">
            <v>0</v>
          </cell>
          <cell r="W511">
            <v>220.16666666666666</v>
          </cell>
          <cell r="X511">
            <v>173</v>
          </cell>
          <cell r="Y511">
            <v>178</v>
          </cell>
          <cell r="Z511">
            <v>175</v>
          </cell>
          <cell r="AA511">
            <v>111</v>
          </cell>
          <cell r="AB511">
            <v>571.16666666666663</v>
          </cell>
          <cell r="AC511">
            <v>286</v>
          </cell>
          <cell r="AD511">
            <v>857.16666666666663</v>
          </cell>
          <cell r="AE511">
            <v>857.16666666666663</v>
          </cell>
          <cell r="AF511">
            <v>0</v>
          </cell>
          <cell r="AG511">
            <v>2528697.625</v>
          </cell>
          <cell r="AH511">
            <v>1542009.04</v>
          </cell>
          <cell r="AI511">
            <v>4070706.665</v>
          </cell>
          <cell r="AJ511">
            <v>4070706.665</v>
          </cell>
          <cell r="AK511">
            <v>0</v>
          </cell>
          <cell r="AL511">
            <v>0</v>
          </cell>
          <cell r="AM511">
            <v>224.64392109500776</v>
          </cell>
          <cell r="AN511">
            <v>105582.64291465364</v>
          </cell>
          <cell r="AO511">
            <v>105582.64291465364</v>
          </cell>
          <cell r="AP511">
            <v>0</v>
          </cell>
          <cell r="AQ511">
            <v>0</v>
          </cell>
          <cell r="AR511">
            <v>280.5460950080514</v>
          </cell>
          <cell r="AS511">
            <v>242672.37218196446</v>
          </cell>
          <cell r="AT511">
            <v>242672.37218196446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516.16565900846467</v>
          </cell>
          <cell r="BK511">
            <v>0</v>
          </cell>
          <cell r="BL511">
            <v>185.52942361950795</v>
          </cell>
          <cell r="BM511">
            <v>59369.415558242545</v>
          </cell>
          <cell r="BN511">
            <v>37.313180169286547</v>
          </cell>
          <cell r="BO511">
            <v>15858.101571946781</v>
          </cell>
          <cell r="BP511">
            <v>6.2188633615477604</v>
          </cell>
          <cell r="BQ511">
            <v>3700.2237001209173</v>
          </cell>
          <cell r="BR511">
            <v>111.93954050786007</v>
          </cell>
          <cell r="BS511">
            <v>72760.701330109048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151688.4421604193</v>
          </cell>
          <cell r="BY511">
            <v>151688.4421604193</v>
          </cell>
          <cell r="BZ511">
            <v>0</v>
          </cell>
          <cell r="CA511">
            <v>499943.4572570374</v>
          </cell>
          <cell r="CB511">
            <v>499943.4572570374</v>
          </cell>
          <cell r="CC511">
            <v>0</v>
          </cell>
          <cell r="CD511">
            <v>0</v>
          </cell>
          <cell r="CE511">
            <v>62.904761904761962</v>
          </cell>
          <cell r="CF511">
            <v>40.590640006666703</v>
          </cell>
          <cell r="CG511">
            <v>49.428571428571473</v>
          </cell>
          <cell r="CH511">
            <v>31.894840520000027</v>
          </cell>
          <cell r="CI511">
            <v>50.857142857142904</v>
          </cell>
          <cell r="CJ511">
            <v>32.816656720000026</v>
          </cell>
          <cell r="CK511">
            <v>51.470588235294194</v>
          </cell>
          <cell r="CL511">
            <v>32.727842720588285</v>
          </cell>
          <cell r="CM511">
            <v>31.568807339449581</v>
          </cell>
          <cell r="CN511">
            <v>18.324242073853235</v>
          </cell>
          <cell r="CO511">
            <v>156.35422204110827</v>
          </cell>
          <cell r="CP511">
            <v>267365.71969029517</v>
          </cell>
          <cell r="CQ511">
            <v>267365.71969029517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3.105676328502414</v>
          </cell>
          <cell r="CZ511">
            <v>4751.6847826086932</v>
          </cell>
          <cell r="DA511">
            <v>4751.6847826086932</v>
          </cell>
          <cell r="DB511">
            <v>0</v>
          </cell>
          <cell r="DC511">
            <v>4842767.5267299404</v>
          </cell>
          <cell r="DD511">
            <v>4842767.5267299404</v>
          </cell>
          <cell r="DE511">
            <v>0</v>
          </cell>
          <cell r="DF511">
            <v>121300</v>
          </cell>
          <cell r="DG511">
            <v>121300</v>
          </cell>
          <cell r="DH511">
            <v>171.43333333333334</v>
          </cell>
          <cell r="DI511">
            <v>0</v>
          </cell>
          <cell r="DJ511">
            <v>0</v>
          </cell>
          <cell r="DK511">
            <v>2.262</v>
          </cell>
          <cell r="DL511">
            <v>0</v>
          </cell>
          <cell r="DO511">
            <v>0</v>
          </cell>
          <cell r="DP511">
            <v>0</v>
          </cell>
          <cell r="DQ511">
            <v>0</v>
          </cell>
          <cell r="DR511">
            <v>1</v>
          </cell>
          <cell r="DS511">
            <v>0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DZ511">
            <v>0</v>
          </cell>
          <cell r="EA511">
            <v>50967.05</v>
          </cell>
          <cell r="EB511">
            <v>50967.05</v>
          </cell>
          <cell r="EC511">
            <v>0</v>
          </cell>
          <cell r="ED511">
            <v>0</v>
          </cell>
          <cell r="EE511">
            <v>50967.05</v>
          </cell>
          <cell r="EF511">
            <v>0</v>
          </cell>
          <cell r="EG511">
            <v>50967.05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M511">
            <v>0</v>
          </cell>
          <cell r="EN511">
            <v>0</v>
          </cell>
          <cell r="EO511">
            <v>0</v>
          </cell>
          <cell r="EP511">
            <v>0</v>
          </cell>
          <cell r="EQ511">
            <v>172267.05</v>
          </cell>
          <cell r="ER511">
            <v>172267.05</v>
          </cell>
          <cell r="ES511">
            <v>0</v>
          </cell>
          <cell r="ET511">
            <v>5015034.5767299403</v>
          </cell>
          <cell r="EU511">
            <v>5015034.5767299403</v>
          </cell>
          <cell r="EV511">
            <v>4964067.5267299404</v>
          </cell>
          <cell r="EW511">
            <v>5791.2512464280853</v>
          </cell>
          <cell r="EX511">
            <v>5525</v>
          </cell>
          <cell r="EY511">
            <v>0</v>
          </cell>
          <cell r="EZ511">
            <v>4735845.833333333</v>
          </cell>
          <cell r="FA511">
            <v>0</v>
          </cell>
          <cell r="FB511">
            <v>5015034.5767299403</v>
          </cell>
          <cell r="FC511">
            <v>4924944.8874096479</v>
          </cell>
          <cell r="FD511">
            <v>0</v>
          </cell>
          <cell r="FE511">
            <v>5015034.5767299403</v>
          </cell>
        </row>
        <row r="512">
          <cell r="A512">
            <v>4420</v>
          </cell>
          <cell r="B512">
            <v>8814420</v>
          </cell>
          <cell r="E512" t="str">
            <v>Notley High School and Braintree Sixth Form</v>
          </cell>
          <cell r="F512" t="str">
            <v>S</v>
          </cell>
          <cell r="G512" t="str">
            <v/>
          </cell>
          <cell r="H512">
            <v>10017723</v>
          </cell>
          <cell r="I512" t="str">
            <v>Y</v>
          </cell>
          <cell r="J512" t="str">
            <v>VI</v>
          </cell>
          <cell r="K512">
            <v>4420</v>
          </cell>
          <cell r="L512">
            <v>137013</v>
          </cell>
          <cell r="O512">
            <v>0</v>
          </cell>
          <cell r="P512">
            <v>3</v>
          </cell>
          <cell r="Q512">
            <v>2</v>
          </cell>
          <cell r="S512">
            <v>0</v>
          </cell>
          <cell r="T512">
            <v>0</v>
          </cell>
          <cell r="V512">
            <v>0</v>
          </cell>
          <cell r="W512">
            <v>241</v>
          </cell>
          <cell r="X512">
            <v>245</v>
          </cell>
          <cell r="Y512">
            <v>236</v>
          </cell>
          <cell r="Z512">
            <v>245</v>
          </cell>
          <cell r="AA512">
            <v>247</v>
          </cell>
          <cell r="AB512">
            <v>722</v>
          </cell>
          <cell r="AC512">
            <v>492</v>
          </cell>
          <cell r="AD512">
            <v>1214</v>
          </cell>
          <cell r="AE512">
            <v>1214</v>
          </cell>
          <cell r="AF512">
            <v>0</v>
          </cell>
          <cell r="AG512">
            <v>3196474.5</v>
          </cell>
          <cell r="AH512">
            <v>2652686.8800000004</v>
          </cell>
          <cell r="AI512">
            <v>5849161.3800000008</v>
          </cell>
          <cell r="AJ512">
            <v>5849161.3800000008</v>
          </cell>
          <cell r="AK512">
            <v>0</v>
          </cell>
          <cell r="AL512">
            <v>0</v>
          </cell>
          <cell r="AM512">
            <v>151.00000000000034</v>
          </cell>
          <cell r="AN512">
            <v>70970.00000000016</v>
          </cell>
          <cell r="AO512">
            <v>70970.00000000016</v>
          </cell>
          <cell r="AP512">
            <v>0</v>
          </cell>
          <cell r="AQ512">
            <v>0</v>
          </cell>
          <cell r="AR512">
            <v>200.00000000000057</v>
          </cell>
          <cell r="AS512">
            <v>173000.00000000049</v>
          </cell>
          <cell r="AT512">
            <v>173000.00000000049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1098.9999999999995</v>
          </cell>
          <cell r="BK512">
            <v>0</v>
          </cell>
          <cell r="BL512">
            <v>83.000000000000014</v>
          </cell>
          <cell r="BM512">
            <v>26560.000000000004</v>
          </cell>
          <cell r="BN512">
            <v>17.999999999999954</v>
          </cell>
          <cell r="BO512">
            <v>7649.99999999998</v>
          </cell>
          <cell r="BP512">
            <v>13.000000000000062</v>
          </cell>
          <cell r="BQ512">
            <v>7735.0000000000373</v>
          </cell>
          <cell r="BR512">
            <v>1.0000000000000004</v>
          </cell>
          <cell r="BS512">
            <v>650.00000000000034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42595.000000000022</v>
          </cell>
          <cell r="BY512">
            <v>42595.000000000022</v>
          </cell>
          <cell r="BZ512">
            <v>0</v>
          </cell>
          <cell r="CA512">
            <v>286565.00000000064</v>
          </cell>
          <cell r="CB512">
            <v>286565.00000000064</v>
          </cell>
          <cell r="CC512">
            <v>0</v>
          </cell>
          <cell r="CD512">
            <v>0</v>
          </cell>
          <cell r="CE512">
            <v>93.491379310344925</v>
          </cell>
          <cell r="CF512">
            <v>60.327307606034545</v>
          </cell>
          <cell r="CG512">
            <v>95.043103448275957</v>
          </cell>
          <cell r="CH512">
            <v>61.328590719827645</v>
          </cell>
          <cell r="CI512">
            <v>91.551724137931132</v>
          </cell>
          <cell r="CJ512">
            <v>59.07570371379316</v>
          </cell>
          <cell r="CK512">
            <v>100.64315352697106</v>
          </cell>
          <cell r="CL512">
            <v>63.994475533817493</v>
          </cell>
          <cell r="CM512">
            <v>87.353658536585399</v>
          </cell>
          <cell r="CN512">
            <v>50.704784879878076</v>
          </cell>
          <cell r="CO512">
            <v>295.43086245335087</v>
          </cell>
          <cell r="CP512">
            <v>505186.77479523001</v>
          </cell>
          <cell r="CQ512">
            <v>505186.77479523001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1.0016501650165015</v>
          </cell>
          <cell r="CZ512">
            <v>1532.5247524752474</v>
          </cell>
          <cell r="DA512">
            <v>1532.5247524752474</v>
          </cell>
          <cell r="DB512">
            <v>0</v>
          </cell>
          <cell r="DC512">
            <v>6642445.6795477066</v>
          </cell>
          <cell r="DD512">
            <v>6642445.6795477066</v>
          </cell>
          <cell r="DE512">
            <v>0</v>
          </cell>
          <cell r="DF512">
            <v>121300</v>
          </cell>
          <cell r="DG512">
            <v>121300</v>
          </cell>
          <cell r="DH512">
            <v>242.8</v>
          </cell>
          <cell r="DI512">
            <v>0</v>
          </cell>
          <cell r="DJ512">
            <v>0</v>
          </cell>
          <cell r="DK512">
            <v>2.4209999999999998</v>
          </cell>
          <cell r="DL512">
            <v>3.4999999999999809E-2</v>
          </cell>
          <cell r="DO512">
            <v>0</v>
          </cell>
          <cell r="DP512">
            <v>0</v>
          </cell>
          <cell r="DQ512">
            <v>0</v>
          </cell>
          <cell r="DR512">
            <v>1</v>
          </cell>
          <cell r="DS512">
            <v>0</v>
          </cell>
          <cell r="DT512">
            <v>0</v>
          </cell>
          <cell r="DU512">
            <v>0</v>
          </cell>
          <cell r="DV512">
            <v>0</v>
          </cell>
          <cell r="DW512">
            <v>0</v>
          </cell>
          <cell r="DX512">
            <v>0</v>
          </cell>
          <cell r="DY512">
            <v>0</v>
          </cell>
          <cell r="DZ512">
            <v>0</v>
          </cell>
          <cell r="EA512">
            <v>44222.1</v>
          </cell>
          <cell r="EB512">
            <v>44222.1</v>
          </cell>
          <cell r="EC512">
            <v>0</v>
          </cell>
          <cell r="ED512">
            <v>0</v>
          </cell>
          <cell r="EE512">
            <v>44222.1</v>
          </cell>
          <cell r="EF512">
            <v>0</v>
          </cell>
          <cell r="EG512">
            <v>44222.1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M512">
            <v>0</v>
          </cell>
          <cell r="EN512">
            <v>0</v>
          </cell>
          <cell r="EO512">
            <v>0</v>
          </cell>
          <cell r="EP512">
            <v>0</v>
          </cell>
          <cell r="EQ512">
            <v>165522.1</v>
          </cell>
          <cell r="ER512">
            <v>165522.1</v>
          </cell>
          <cell r="ES512">
            <v>0</v>
          </cell>
          <cell r="ET512">
            <v>6807967.7795477062</v>
          </cell>
          <cell r="EU512">
            <v>6807967.7795477062</v>
          </cell>
          <cell r="EV512">
            <v>6763745.6795477066</v>
          </cell>
          <cell r="EW512">
            <v>5571.4544312584076</v>
          </cell>
          <cell r="EX512">
            <v>5525</v>
          </cell>
          <cell r="EY512">
            <v>0</v>
          </cell>
          <cell r="EZ512">
            <v>6707350</v>
          </cell>
          <cell r="FA512">
            <v>0</v>
          </cell>
          <cell r="FB512">
            <v>6807967.7795477062</v>
          </cell>
          <cell r="FC512">
            <v>6699627.3232223922</v>
          </cell>
          <cell r="FD512">
            <v>0</v>
          </cell>
          <cell r="FE512">
            <v>6807967.7795477062</v>
          </cell>
        </row>
        <row r="513">
          <cell r="A513">
            <v>4016</v>
          </cell>
          <cell r="B513">
            <v>8814016</v>
          </cell>
          <cell r="E513" t="str">
            <v>The Ongar Academy</v>
          </cell>
          <cell r="F513" t="str">
            <v>S</v>
          </cell>
          <cell r="G513" t="str">
            <v/>
          </cell>
          <cell r="H513" t="str">
            <v/>
          </cell>
          <cell r="I513" t="str">
            <v>Y</v>
          </cell>
          <cell r="J513" t="str">
            <v>VI</v>
          </cell>
          <cell r="K513">
            <v>4016</v>
          </cell>
          <cell r="L513">
            <v>141947</v>
          </cell>
          <cell r="O513">
            <v>0</v>
          </cell>
          <cell r="P513">
            <v>3</v>
          </cell>
          <cell r="Q513">
            <v>2</v>
          </cell>
          <cell r="S513">
            <v>0</v>
          </cell>
          <cell r="T513">
            <v>0</v>
          </cell>
          <cell r="V513">
            <v>0</v>
          </cell>
          <cell r="W513">
            <v>122</v>
          </cell>
          <cell r="X513">
            <v>122</v>
          </cell>
          <cell r="Y513">
            <v>120</v>
          </cell>
          <cell r="Z513">
            <v>113</v>
          </cell>
          <cell r="AA513">
            <v>112</v>
          </cell>
          <cell r="AB513">
            <v>364</v>
          </cell>
          <cell r="AC513">
            <v>225</v>
          </cell>
          <cell r="AD513">
            <v>589</v>
          </cell>
          <cell r="AE513">
            <v>589</v>
          </cell>
          <cell r="AF513">
            <v>0</v>
          </cell>
          <cell r="AG513">
            <v>1611519</v>
          </cell>
          <cell r="AH513">
            <v>1213119</v>
          </cell>
          <cell r="AI513">
            <v>2824638</v>
          </cell>
          <cell r="AJ513">
            <v>2824638</v>
          </cell>
          <cell r="AK513">
            <v>0</v>
          </cell>
          <cell r="AL513">
            <v>0</v>
          </cell>
          <cell r="AM513">
            <v>94.999999999999901</v>
          </cell>
          <cell r="AN513">
            <v>44649.999999999956</v>
          </cell>
          <cell r="AO513">
            <v>44649.999999999956</v>
          </cell>
          <cell r="AP513">
            <v>0</v>
          </cell>
          <cell r="AQ513">
            <v>0</v>
          </cell>
          <cell r="AR513">
            <v>124.00000000000018</v>
          </cell>
          <cell r="AS513">
            <v>107260.00000000016</v>
          </cell>
          <cell r="AT513">
            <v>107260.00000000016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356.00000000000011</v>
          </cell>
          <cell r="BK513">
            <v>0</v>
          </cell>
          <cell r="BL513">
            <v>167.00000000000031</v>
          </cell>
          <cell r="BM513">
            <v>53440.000000000102</v>
          </cell>
          <cell r="BN513">
            <v>65.000000000000185</v>
          </cell>
          <cell r="BO513">
            <v>27625.00000000008</v>
          </cell>
          <cell r="BP513">
            <v>1.0000000000000004</v>
          </cell>
          <cell r="BQ513">
            <v>595.00000000000023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81660.000000000175</v>
          </cell>
          <cell r="BY513">
            <v>81660.000000000175</v>
          </cell>
          <cell r="BZ513">
            <v>0</v>
          </cell>
          <cell r="CA513">
            <v>233570.00000000029</v>
          </cell>
          <cell r="CB513">
            <v>233570.00000000029</v>
          </cell>
          <cell r="CC513">
            <v>0</v>
          </cell>
          <cell r="CD513">
            <v>0</v>
          </cell>
          <cell r="CE513">
            <v>42.033613445378094</v>
          </cell>
          <cell r="CF513">
            <v>27.123086072941138</v>
          </cell>
          <cell r="CG513">
            <v>42.033613445378094</v>
          </cell>
          <cell r="CH513">
            <v>27.123086072941138</v>
          </cell>
          <cell r="CI513">
            <v>41.344537815125996</v>
          </cell>
          <cell r="CJ513">
            <v>26.678445317647022</v>
          </cell>
          <cell r="CK513">
            <v>32.872727272727282</v>
          </cell>
          <cell r="CL513">
            <v>20.902295560727278</v>
          </cell>
          <cell r="CM513">
            <v>28.770642201834846</v>
          </cell>
          <cell r="CN513">
            <v>16.700035787155954</v>
          </cell>
          <cell r="CO513">
            <v>118.52694881141254</v>
          </cell>
          <cell r="CP513">
            <v>202681.08246751543</v>
          </cell>
          <cell r="CQ513">
            <v>202681.08246751543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3260889.0824675155</v>
          </cell>
          <cell r="DD513">
            <v>3260889.0824675155</v>
          </cell>
          <cell r="DE513">
            <v>0</v>
          </cell>
          <cell r="DF513">
            <v>121300</v>
          </cell>
          <cell r="DG513">
            <v>121300</v>
          </cell>
          <cell r="DH513">
            <v>117.8</v>
          </cell>
          <cell r="DI513">
            <v>3.6666666666666736E-2</v>
          </cell>
          <cell r="DJ513">
            <v>0</v>
          </cell>
          <cell r="DK513">
            <v>6.5549999999999997</v>
          </cell>
          <cell r="DL513">
            <v>1</v>
          </cell>
          <cell r="DO513">
            <v>0</v>
          </cell>
          <cell r="DP513">
            <v>2933.3333333333389</v>
          </cell>
          <cell r="DQ513">
            <v>2933.3333333333389</v>
          </cell>
          <cell r="DR513">
            <v>1.0156360164</v>
          </cell>
          <cell r="DS513">
            <v>0</v>
          </cell>
          <cell r="DT513">
            <v>52929.829609469722</v>
          </cell>
          <cell r="DU513">
            <v>52929.829609469722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DZ513">
            <v>0</v>
          </cell>
          <cell r="EA513">
            <v>29333.5</v>
          </cell>
          <cell r="EB513">
            <v>29333.5</v>
          </cell>
          <cell r="EC513">
            <v>0</v>
          </cell>
          <cell r="ED513">
            <v>0</v>
          </cell>
          <cell r="EE513">
            <v>29333.5</v>
          </cell>
          <cell r="EF513">
            <v>0</v>
          </cell>
          <cell r="EG513">
            <v>29333.5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M513">
            <v>0</v>
          </cell>
          <cell r="EN513">
            <v>0</v>
          </cell>
          <cell r="EO513">
            <v>0</v>
          </cell>
          <cell r="EP513">
            <v>0</v>
          </cell>
          <cell r="EQ513">
            <v>206496.66294280306</v>
          </cell>
          <cell r="ER513">
            <v>206496.66294280306</v>
          </cell>
          <cell r="ES513">
            <v>0</v>
          </cell>
          <cell r="ET513">
            <v>3467385.7454103185</v>
          </cell>
          <cell r="EU513">
            <v>3467385.7454103185</v>
          </cell>
          <cell r="EV513">
            <v>3438052.2454103185</v>
          </cell>
          <cell r="EW513">
            <v>5837.1005864351755</v>
          </cell>
          <cell r="EX513">
            <v>5525</v>
          </cell>
          <cell r="EY513">
            <v>0</v>
          </cell>
          <cell r="EZ513">
            <v>3254225</v>
          </cell>
          <cell r="FA513">
            <v>0</v>
          </cell>
          <cell r="FB513">
            <v>3467385.7454103185</v>
          </cell>
          <cell r="FC513">
            <v>3398577.6966757025</v>
          </cell>
          <cell r="FD513">
            <v>0</v>
          </cell>
          <cell r="FE513">
            <v>3467385.7454103185</v>
          </cell>
        </row>
        <row r="514">
          <cell r="A514">
            <v>4004</v>
          </cell>
          <cell r="B514">
            <v>8814004</v>
          </cell>
          <cell r="E514" t="str">
            <v>Ormiston Rivers Academy</v>
          </cell>
          <cell r="F514" t="str">
            <v>S</v>
          </cell>
          <cell r="G514" t="str">
            <v/>
          </cell>
          <cell r="H514" t="str">
            <v/>
          </cell>
          <cell r="I514" t="str">
            <v>Y</v>
          </cell>
          <cell r="J514" t="str">
            <v>VI</v>
          </cell>
          <cell r="K514">
            <v>4004</v>
          </cell>
          <cell r="L514">
            <v>137152</v>
          </cell>
          <cell r="N514">
            <v>25</v>
          </cell>
          <cell r="O514">
            <v>0</v>
          </cell>
          <cell r="P514">
            <v>3</v>
          </cell>
          <cell r="Q514">
            <v>2</v>
          </cell>
          <cell r="S514">
            <v>0</v>
          </cell>
          <cell r="T514">
            <v>0</v>
          </cell>
          <cell r="V514">
            <v>0</v>
          </cell>
          <cell r="W514">
            <v>222.58333333333334</v>
          </cell>
          <cell r="X514">
            <v>183</v>
          </cell>
          <cell r="Y514">
            <v>209</v>
          </cell>
          <cell r="Z514">
            <v>217</v>
          </cell>
          <cell r="AA514">
            <v>187</v>
          </cell>
          <cell r="AB514">
            <v>614.58333333333337</v>
          </cell>
          <cell r="AC514">
            <v>404</v>
          </cell>
          <cell r="AD514">
            <v>1018.5833333333334</v>
          </cell>
          <cell r="AE514">
            <v>1018.5833333333334</v>
          </cell>
          <cell r="AF514">
            <v>0</v>
          </cell>
          <cell r="AG514">
            <v>2720914.0625</v>
          </cell>
          <cell r="AH514">
            <v>2178222.56</v>
          </cell>
          <cell r="AI514">
            <v>4899136.6225000005</v>
          </cell>
          <cell r="AJ514">
            <v>4899136.6225000005</v>
          </cell>
          <cell r="AK514">
            <v>0</v>
          </cell>
          <cell r="AL514">
            <v>0</v>
          </cell>
          <cell r="AM514">
            <v>149.13520916334653</v>
          </cell>
          <cell r="AN514">
            <v>70093.548306772864</v>
          </cell>
          <cell r="AO514">
            <v>70093.548306772864</v>
          </cell>
          <cell r="AP514">
            <v>0</v>
          </cell>
          <cell r="AQ514">
            <v>0</v>
          </cell>
          <cell r="AR514">
            <v>185.65811752988012</v>
          </cell>
          <cell r="AS514">
            <v>160594.2716633463</v>
          </cell>
          <cell r="AT514">
            <v>160594.2716633463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871.47717463479432</v>
          </cell>
          <cell r="BK514">
            <v>0</v>
          </cell>
          <cell r="BL514">
            <v>92.3217961487384</v>
          </cell>
          <cell r="BM514">
            <v>29542.974767596286</v>
          </cell>
          <cell r="BN514">
            <v>53.769837317397034</v>
          </cell>
          <cell r="BO514">
            <v>22852.180859893739</v>
          </cell>
          <cell r="BP514">
            <v>0</v>
          </cell>
          <cell r="BQ514">
            <v>0</v>
          </cell>
          <cell r="BR514">
            <v>1.0145252324037184</v>
          </cell>
          <cell r="BS514">
            <v>659.44140106241696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53054.597028552438</v>
          </cell>
          <cell r="BY514">
            <v>53054.597028552438</v>
          </cell>
          <cell r="BZ514">
            <v>0</v>
          </cell>
          <cell r="CA514">
            <v>283742.4169986716</v>
          </cell>
          <cell r="CB514">
            <v>283742.4169986716</v>
          </cell>
          <cell r="CC514">
            <v>0</v>
          </cell>
          <cell r="CD514">
            <v>0</v>
          </cell>
          <cell r="CE514">
            <v>74.194444444444372</v>
          </cell>
          <cell r="CF514">
            <v>47.87554858722217</v>
          </cell>
          <cell r="CG514">
            <v>60.999999999999936</v>
          </cell>
          <cell r="CH514">
            <v>39.36155173999996</v>
          </cell>
          <cell r="CI514">
            <v>69.666666666666586</v>
          </cell>
          <cell r="CJ514">
            <v>44.953903353333281</v>
          </cell>
          <cell r="CK514">
            <v>67.623255813953449</v>
          </cell>
          <cell r="CL514">
            <v>42.998600878930205</v>
          </cell>
          <cell r="CM514">
            <v>61.99456521739134</v>
          </cell>
          <cell r="CN514">
            <v>35.984996458423936</v>
          </cell>
          <cell r="CO514">
            <v>211.17460101790954</v>
          </cell>
          <cell r="CP514">
            <v>361108.56774062529</v>
          </cell>
          <cell r="CQ514">
            <v>361108.56774062529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2.0290504648074368</v>
          </cell>
          <cell r="CZ514">
            <v>3104.4472111553782</v>
          </cell>
          <cell r="DA514">
            <v>3104.4472111553782</v>
          </cell>
          <cell r="DB514">
            <v>0</v>
          </cell>
          <cell r="DC514">
            <v>5547092.0544504533</v>
          </cell>
          <cell r="DD514">
            <v>5547092.0544504533</v>
          </cell>
          <cell r="DE514">
            <v>0</v>
          </cell>
          <cell r="DF514">
            <v>121300</v>
          </cell>
          <cell r="DG514">
            <v>121300</v>
          </cell>
          <cell r="DH514">
            <v>203.71666666666667</v>
          </cell>
          <cell r="DI514">
            <v>0</v>
          </cell>
          <cell r="DJ514">
            <v>0</v>
          </cell>
          <cell r="DK514">
            <v>10.087</v>
          </cell>
          <cell r="DL514">
            <v>1</v>
          </cell>
          <cell r="DO514">
            <v>0</v>
          </cell>
          <cell r="DP514">
            <v>0</v>
          </cell>
          <cell r="DQ514">
            <v>0</v>
          </cell>
          <cell r="DR514">
            <v>1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25389.5</v>
          </cell>
          <cell r="EB514">
            <v>25389.5</v>
          </cell>
          <cell r="EC514">
            <v>0</v>
          </cell>
          <cell r="ED514">
            <v>0</v>
          </cell>
          <cell r="EE514">
            <v>25389.5</v>
          </cell>
          <cell r="EF514">
            <v>0</v>
          </cell>
          <cell r="EG514">
            <v>25389.5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146689.5</v>
          </cell>
          <cell r="ER514">
            <v>146689.5</v>
          </cell>
          <cell r="ES514">
            <v>0</v>
          </cell>
          <cell r="ET514">
            <v>5693781.5544504533</v>
          </cell>
          <cell r="EU514">
            <v>5693781.5544504533</v>
          </cell>
          <cell r="EV514">
            <v>5668392.0544504533</v>
          </cell>
          <cell r="EW514">
            <v>5564.976245881161</v>
          </cell>
          <cell r="EX514">
            <v>5525</v>
          </cell>
          <cell r="EY514">
            <v>0</v>
          </cell>
          <cell r="EZ514">
            <v>5627672.916666667</v>
          </cell>
          <cell r="FA514">
            <v>0</v>
          </cell>
          <cell r="FB514">
            <v>5693781.5544504533</v>
          </cell>
          <cell r="FC514">
            <v>5624546.7500998247</v>
          </cell>
          <cell r="FD514">
            <v>0</v>
          </cell>
          <cell r="FE514">
            <v>5693781.5544504533</v>
          </cell>
        </row>
        <row r="515">
          <cell r="A515">
            <v>4323</v>
          </cell>
          <cell r="B515">
            <v>8814323</v>
          </cell>
          <cell r="E515" t="str">
            <v>Passmores Academy</v>
          </cell>
          <cell r="F515" t="str">
            <v>S</v>
          </cell>
          <cell r="G515" t="str">
            <v/>
          </cell>
          <cell r="H515">
            <v>10016746</v>
          </cell>
          <cell r="I515" t="str">
            <v>Y</v>
          </cell>
          <cell r="K515">
            <v>4323</v>
          </cell>
          <cell r="L515">
            <v>137445</v>
          </cell>
          <cell r="O515">
            <v>0</v>
          </cell>
          <cell r="P515">
            <v>3</v>
          </cell>
          <cell r="Q515">
            <v>2</v>
          </cell>
          <cell r="S515">
            <v>0</v>
          </cell>
          <cell r="T515">
            <v>0</v>
          </cell>
          <cell r="V515">
            <v>0</v>
          </cell>
          <cell r="W515">
            <v>246</v>
          </cell>
          <cell r="X515">
            <v>241</v>
          </cell>
          <cell r="Y515">
            <v>246</v>
          </cell>
          <cell r="Z515">
            <v>239</v>
          </cell>
          <cell r="AA515">
            <v>240</v>
          </cell>
          <cell r="AB515">
            <v>733</v>
          </cell>
          <cell r="AC515">
            <v>479</v>
          </cell>
          <cell r="AD515">
            <v>1212</v>
          </cell>
          <cell r="AE515">
            <v>1212</v>
          </cell>
          <cell r="AF515">
            <v>0</v>
          </cell>
          <cell r="AG515">
            <v>3245174.25</v>
          </cell>
          <cell r="AH515">
            <v>2582595.56</v>
          </cell>
          <cell r="AI515">
            <v>5827769.8100000005</v>
          </cell>
          <cell r="AJ515">
            <v>5827769.8100000005</v>
          </cell>
          <cell r="AK515">
            <v>0</v>
          </cell>
          <cell r="AL515">
            <v>0</v>
          </cell>
          <cell r="AM515">
            <v>283.9999999999996</v>
          </cell>
          <cell r="AN515">
            <v>133479.99999999983</v>
          </cell>
          <cell r="AO515">
            <v>133479.99999999983</v>
          </cell>
          <cell r="AP515">
            <v>0</v>
          </cell>
          <cell r="AQ515">
            <v>0</v>
          </cell>
          <cell r="AR515">
            <v>357.00000000000051</v>
          </cell>
          <cell r="AS515">
            <v>308805.00000000047</v>
          </cell>
          <cell r="AT515">
            <v>308805.00000000047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433.99999999999989</v>
          </cell>
          <cell r="BK515">
            <v>0</v>
          </cell>
          <cell r="BL515">
            <v>224.00000000000023</v>
          </cell>
          <cell r="BM515">
            <v>71680.000000000073</v>
          </cell>
          <cell r="BN515">
            <v>432.99999999999972</v>
          </cell>
          <cell r="BO515">
            <v>184024.99999999988</v>
          </cell>
          <cell r="BP515">
            <v>118.00000000000004</v>
          </cell>
          <cell r="BQ515">
            <v>70210.000000000029</v>
          </cell>
          <cell r="BR515">
            <v>3.0000000000000058</v>
          </cell>
          <cell r="BS515">
            <v>1950.0000000000039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327865</v>
          </cell>
          <cell r="BY515">
            <v>327865</v>
          </cell>
          <cell r="BZ515">
            <v>0</v>
          </cell>
          <cell r="CA515">
            <v>770150.00000000023</v>
          </cell>
          <cell r="CB515">
            <v>770150.00000000023</v>
          </cell>
          <cell r="CC515">
            <v>0</v>
          </cell>
          <cell r="CD515">
            <v>0</v>
          </cell>
          <cell r="CE515">
            <v>93.135802469135683</v>
          </cell>
          <cell r="CF515">
            <v>60.097864061234489</v>
          </cell>
          <cell r="CG515">
            <v>91.24279835390935</v>
          </cell>
          <cell r="CH515">
            <v>58.876362759176878</v>
          </cell>
          <cell r="CI515">
            <v>93.135802469135683</v>
          </cell>
          <cell r="CJ515">
            <v>60.097864061234489</v>
          </cell>
          <cell r="CK515">
            <v>92.715517241379402</v>
          </cell>
          <cell r="CL515">
            <v>58.953646540086261</v>
          </cell>
          <cell r="CM515">
            <v>108.79999999999991</v>
          </cell>
          <cell r="CN515">
            <v>63.153400639999958</v>
          </cell>
          <cell r="CO515">
            <v>301.17913806173209</v>
          </cell>
          <cell r="CP515">
            <v>515016.32608556189</v>
          </cell>
          <cell r="CQ515">
            <v>515016.32608556189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11.000000000000005</v>
          </cell>
          <cell r="CZ515">
            <v>16830.000000000007</v>
          </cell>
          <cell r="DA515">
            <v>16830.000000000007</v>
          </cell>
          <cell r="DB515">
            <v>0</v>
          </cell>
          <cell r="DC515">
            <v>7129766.1360855624</v>
          </cell>
          <cell r="DD515">
            <v>7129766.1360855624</v>
          </cell>
          <cell r="DE515">
            <v>0</v>
          </cell>
          <cell r="DF515">
            <v>121300</v>
          </cell>
          <cell r="DG515">
            <v>121300</v>
          </cell>
          <cell r="DH515">
            <v>242.4</v>
          </cell>
          <cell r="DI515">
            <v>0</v>
          </cell>
          <cell r="DJ515">
            <v>0</v>
          </cell>
          <cell r="DK515">
            <v>1.3859999999999999</v>
          </cell>
          <cell r="DL515">
            <v>0</v>
          </cell>
          <cell r="DO515">
            <v>0</v>
          </cell>
          <cell r="DP515">
            <v>0</v>
          </cell>
          <cell r="DQ515">
            <v>0</v>
          </cell>
          <cell r="DR515">
            <v>1.0156360164</v>
          </cell>
          <cell r="DS515">
            <v>0</v>
          </cell>
          <cell r="DT515">
            <v>113377.78902131855</v>
          </cell>
          <cell r="DU515">
            <v>113377.78902131855</v>
          </cell>
          <cell r="DV515">
            <v>0</v>
          </cell>
          <cell r="DW515">
            <v>0</v>
          </cell>
          <cell r="DX515">
            <v>0</v>
          </cell>
          <cell r="DY515">
            <v>0</v>
          </cell>
          <cell r="DZ515">
            <v>0</v>
          </cell>
          <cell r="EA515">
            <v>69506.77</v>
          </cell>
          <cell r="EB515">
            <v>69506.77</v>
          </cell>
          <cell r="EC515">
            <v>0</v>
          </cell>
          <cell r="ED515">
            <v>0</v>
          </cell>
          <cell r="EE515">
            <v>69506.77</v>
          </cell>
          <cell r="EF515">
            <v>0</v>
          </cell>
          <cell r="EG515">
            <v>69506.77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M515">
            <v>0</v>
          </cell>
          <cell r="EN515">
            <v>0</v>
          </cell>
          <cell r="EO515">
            <v>0</v>
          </cell>
          <cell r="EP515">
            <v>0</v>
          </cell>
          <cell r="EQ515">
            <v>304184.55902131856</v>
          </cell>
          <cell r="ER515">
            <v>304184.55902131856</v>
          </cell>
          <cell r="ES515">
            <v>0</v>
          </cell>
          <cell r="ET515">
            <v>7433950.6951068807</v>
          </cell>
          <cell r="EU515">
            <v>7433950.6951068807</v>
          </cell>
          <cell r="EV515">
            <v>7364443.9251068812</v>
          </cell>
          <cell r="EW515">
            <v>6076.2738655997373</v>
          </cell>
          <cell r="EX515">
            <v>5525</v>
          </cell>
          <cell r="EY515">
            <v>0</v>
          </cell>
          <cell r="EZ515">
            <v>6696300</v>
          </cell>
          <cell r="FA515">
            <v>0</v>
          </cell>
          <cell r="FB515">
            <v>7433950.6951068807</v>
          </cell>
          <cell r="FC515">
            <v>7226332.4539901633</v>
          </cell>
          <cell r="FD515">
            <v>0</v>
          </cell>
          <cell r="FE515">
            <v>7433950.6951068807</v>
          </cell>
        </row>
        <row r="516">
          <cell r="A516">
            <v>4034</v>
          </cell>
          <cell r="B516">
            <v>8814034</v>
          </cell>
          <cell r="E516" t="str">
            <v>Paxman Academy</v>
          </cell>
          <cell r="F516" t="str">
            <v>S</v>
          </cell>
          <cell r="G516" t="str">
            <v/>
          </cell>
          <cell r="H516" t="str">
            <v/>
          </cell>
          <cell r="I516" t="str">
            <v>Y</v>
          </cell>
          <cell r="K516">
            <v>4034</v>
          </cell>
          <cell r="L516">
            <v>147080</v>
          </cell>
          <cell r="N516">
            <v>150</v>
          </cell>
          <cell r="O516">
            <v>0</v>
          </cell>
          <cell r="P516">
            <v>3</v>
          </cell>
          <cell r="Q516">
            <v>1</v>
          </cell>
          <cell r="S516">
            <v>0</v>
          </cell>
          <cell r="T516">
            <v>0</v>
          </cell>
          <cell r="V516">
            <v>0</v>
          </cell>
          <cell r="W516">
            <v>267.5</v>
          </cell>
          <cell r="X516">
            <v>175</v>
          </cell>
          <cell r="Y516">
            <v>179</v>
          </cell>
          <cell r="Z516">
            <v>0</v>
          </cell>
          <cell r="AA516">
            <v>0</v>
          </cell>
          <cell r="AB516">
            <v>621.5</v>
          </cell>
          <cell r="AC516">
            <v>0</v>
          </cell>
          <cell r="AD516">
            <v>621.5</v>
          </cell>
          <cell r="AE516">
            <v>621.5</v>
          </cell>
          <cell r="AF516">
            <v>0</v>
          </cell>
          <cell r="AG516">
            <v>2751535.875</v>
          </cell>
          <cell r="AH516">
            <v>0</v>
          </cell>
          <cell r="AI516">
            <v>2751535.875</v>
          </cell>
          <cell r="AJ516">
            <v>2751535.875</v>
          </cell>
          <cell r="AK516">
            <v>0</v>
          </cell>
          <cell r="AL516">
            <v>0</v>
          </cell>
          <cell r="AM516">
            <v>144.31835205992488</v>
          </cell>
          <cell r="AN516">
            <v>67829.625468164697</v>
          </cell>
          <cell r="AO516">
            <v>67829.625468164697</v>
          </cell>
          <cell r="AP516">
            <v>0</v>
          </cell>
          <cell r="AQ516">
            <v>0</v>
          </cell>
          <cell r="AR516">
            <v>215.31367041198496</v>
          </cell>
          <cell r="AS516">
            <v>186246.32490636699</v>
          </cell>
          <cell r="AT516">
            <v>186246.32490636699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347.99344569288399</v>
          </cell>
          <cell r="BK516">
            <v>0</v>
          </cell>
          <cell r="BL516">
            <v>62.848314606741589</v>
          </cell>
          <cell r="BM516">
            <v>20111.460674157308</v>
          </cell>
          <cell r="BN516">
            <v>109.40262172284613</v>
          </cell>
          <cell r="BO516">
            <v>46496.114232209606</v>
          </cell>
          <cell r="BP516">
            <v>86.125468164793872</v>
          </cell>
          <cell r="BQ516">
            <v>51244.653558052356</v>
          </cell>
          <cell r="BR516">
            <v>4.6554307116104869</v>
          </cell>
          <cell r="BS516">
            <v>3026.0299625468165</v>
          </cell>
          <cell r="BT516">
            <v>10.474719101123618</v>
          </cell>
          <cell r="BU516">
            <v>7332.3033707865325</v>
          </cell>
          <cell r="BV516">
            <v>0</v>
          </cell>
          <cell r="BW516">
            <v>0</v>
          </cell>
          <cell r="BX516">
            <v>128210.5617977526</v>
          </cell>
          <cell r="BY516">
            <v>128210.5617977526</v>
          </cell>
          <cell r="BZ516">
            <v>0</v>
          </cell>
          <cell r="CA516">
            <v>382286.5121722843</v>
          </cell>
          <cell r="CB516">
            <v>382286.5121722843</v>
          </cell>
          <cell r="CC516">
            <v>0</v>
          </cell>
          <cell r="CD516">
            <v>0</v>
          </cell>
          <cell r="CE516">
            <v>87.629310344827658</v>
          </cell>
          <cell r="CF516">
            <v>56.544682509482804</v>
          </cell>
          <cell r="CG516">
            <v>57.327586206896598</v>
          </cell>
          <cell r="CH516">
            <v>36.991848370689681</v>
          </cell>
          <cell r="CI516">
            <v>58.637931034482804</v>
          </cell>
          <cell r="CJ516">
            <v>37.837376333448304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131.37390721362078</v>
          </cell>
          <cell r="CP516">
            <v>224649.38133529155</v>
          </cell>
          <cell r="CQ516">
            <v>224649.38133529155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8.1470037453183295</v>
          </cell>
          <cell r="CZ516">
            <v>12464.915730337045</v>
          </cell>
          <cell r="DA516">
            <v>12464.915730337045</v>
          </cell>
          <cell r="DB516">
            <v>0</v>
          </cell>
          <cell r="DC516">
            <v>3370936.6842379128</v>
          </cell>
          <cell r="DD516">
            <v>3370936.6842379128</v>
          </cell>
          <cell r="DE516">
            <v>0</v>
          </cell>
          <cell r="DF516">
            <v>121300</v>
          </cell>
          <cell r="DG516">
            <v>121300</v>
          </cell>
          <cell r="DH516">
            <v>155.375</v>
          </cell>
          <cell r="DI516">
            <v>0</v>
          </cell>
          <cell r="DJ516">
            <v>0</v>
          </cell>
          <cell r="DK516">
            <v>1.331</v>
          </cell>
          <cell r="DL516">
            <v>0</v>
          </cell>
          <cell r="DO516">
            <v>0</v>
          </cell>
          <cell r="DP516">
            <v>0</v>
          </cell>
          <cell r="DQ516">
            <v>0</v>
          </cell>
          <cell r="DR516">
            <v>1</v>
          </cell>
          <cell r="DS516">
            <v>0</v>
          </cell>
          <cell r="DT516">
            <v>0</v>
          </cell>
          <cell r="DU516">
            <v>0</v>
          </cell>
          <cell r="DV516">
            <v>0</v>
          </cell>
          <cell r="DW516">
            <v>0</v>
          </cell>
          <cell r="DX516">
            <v>0</v>
          </cell>
          <cell r="DY516">
            <v>0</v>
          </cell>
          <cell r="DZ516">
            <v>0</v>
          </cell>
          <cell r="EA516">
            <v>0</v>
          </cell>
          <cell r="EB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M516">
            <v>0</v>
          </cell>
          <cell r="EN516">
            <v>0</v>
          </cell>
          <cell r="EO516">
            <v>0</v>
          </cell>
          <cell r="EP516">
            <v>0</v>
          </cell>
          <cell r="EQ516">
            <v>121300</v>
          </cell>
          <cell r="ER516">
            <v>121300</v>
          </cell>
          <cell r="ES516">
            <v>0</v>
          </cell>
          <cell r="ET516">
            <v>3492236.6842379128</v>
          </cell>
          <cell r="EU516">
            <v>3492236.6842379128</v>
          </cell>
          <cell r="EV516">
            <v>3492236.6842379128</v>
          </cell>
          <cell r="EW516">
            <v>5619.0453487335681</v>
          </cell>
          <cell r="EX516">
            <v>5448.5</v>
          </cell>
          <cell r="EY516">
            <v>0</v>
          </cell>
          <cell r="EZ516">
            <v>3386242.75</v>
          </cell>
          <cell r="FA516">
            <v>0</v>
          </cell>
          <cell r="FB516">
            <v>3492236.6842379128</v>
          </cell>
          <cell r="FC516">
            <v>3367771.5011111596</v>
          </cell>
          <cell r="FD516">
            <v>0</v>
          </cell>
          <cell r="FE516">
            <v>3492236.6842379128</v>
          </cell>
        </row>
        <row r="517">
          <cell r="A517">
            <v>4031</v>
          </cell>
          <cell r="B517">
            <v>8814031</v>
          </cell>
          <cell r="E517" t="str">
            <v>Philip Morant School and College</v>
          </cell>
          <cell r="F517" t="str">
            <v>S</v>
          </cell>
          <cell r="G517" t="str">
            <v/>
          </cell>
          <cell r="H517">
            <v>10025733</v>
          </cell>
          <cell r="I517" t="str">
            <v>Y</v>
          </cell>
          <cell r="J517" t="str">
            <v>VI</v>
          </cell>
          <cell r="K517">
            <v>4031</v>
          </cell>
          <cell r="L517">
            <v>146794</v>
          </cell>
          <cell r="O517">
            <v>0</v>
          </cell>
          <cell r="P517">
            <v>3</v>
          </cell>
          <cell r="Q517">
            <v>2</v>
          </cell>
          <cell r="S517">
            <v>0</v>
          </cell>
          <cell r="T517">
            <v>0</v>
          </cell>
          <cell r="V517">
            <v>0</v>
          </cell>
          <cell r="W517">
            <v>323</v>
          </cell>
          <cell r="X517">
            <v>317</v>
          </cell>
          <cell r="Y517">
            <v>278</v>
          </cell>
          <cell r="Z517">
            <v>320</v>
          </cell>
          <cell r="AA517">
            <v>320</v>
          </cell>
          <cell r="AB517">
            <v>918</v>
          </cell>
          <cell r="AC517">
            <v>640</v>
          </cell>
          <cell r="AD517">
            <v>1558</v>
          </cell>
          <cell r="AE517">
            <v>1558</v>
          </cell>
          <cell r="AF517">
            <v>0</v>
          </cell>
          <cell r="AG517">
            <v>4064215.5</v>
          </cell>
          <cell r="AH517">
            <v>3450649.6</v>
          </cell>
          <cell r="AI517">
            <v>7514865.0999999996</v>
          </cell>
          <cell r="AJ517">
            <v>7514865.0999999996</v>
          </cell>
          <cell r="AK517">
            <v>0</v>
          </cell>
          <cell r="AL517">
            <v>0</v>
          </cell>
          <cell r="AM517">
            <v>283.99999999999955</v>
          </cell>
          <cell r="AN517">
            <v>133479.9999999998</v>
          </cell>
          <cell r="AO517">
            <v>133479.9999999998</v>
          </cell>
          <cell r="AP517">
            <v>0</v>
          </cell>
          <cell r="AQ517">
            <v>0</v>
          </cell>
          <cell r="AR517">
            <v>364.00000000000011</v>
          </cell>
          <cell r="AS517">
            <v>314860.00000000012</v>
          </cell>
          <cell r="AT517">
            <v>314860.00000000012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886.56904303147053</v>
          </cell>
          <cell r="BK517">
            <v>0</v>
          </cell>
          <cell r="BL517">
            <v>258.16570327552967</v>
          </cell>
          <cell r="BM517">
            <v>82613.025048169497</v>
          </cell>
          <cell r="BN517">
            <v>170.10918432883747</v>
          </cell>
          <cell r="BO517">
            <v>72296.403339755925</v>
          </cell>
          <cell r="BP517">
            <v>165.10597302504885</v>
          </cell>
          <cell r="BQ517">
            <v>98238.053949904075</v>
          </cell>
          <cell r="BR517">
            <v>42.026974951830503</v>
          </cell>
          <cell r="BS517">
            <v>27317.533718689829</v>
          </cell>
          <cell r="BT517">
            <v>28.017983301220234</v>
          </cell>
          <cell r="BU517">
            <v>19612.588310854164</v>
          </cell>
          <cell r="BV517">
            <v>8.0051380860629351</v>
          </cell>
          <cell r="BW517">
            <v>7124.5728965960125</v>
          </cell>
          <cell r="BX517">
            <v>307202.1772639695</v>
          </cell>
          <cell r="BY517">
            <v>307202.1772639695</v>
          </cell>
          <cell r="BZ517">
            <v>0</v>
          </cell>
          <cell r="CA517">
            <v>755542.17726396932</v>
          </cell>
          <cell r="CB517">
            <v>755542.17726396932</v>
          </cell>
          <cell r="CC517">
            <v>0</v>
          </cell>
          <cell r="CD517">
            <v>0</v>
          </cell>
          <cell r="CE517">
            <v>95.517509727626575</v>
          </cell>
          <cell r="CF517">
            <v>61.634711495408631</v>
          </cell>
          <cell r="CG517">
            <v>93.743190661478707</v>
          </cell>
          <cell r="CH517">
            <v>60.489794254007847</v>
          </cell>
          <cell r="CI517">
            <v>82.210116731517601</v>
          </cell>
          <cell r="CJ517">
            <v>53.047832184902781</v>
          </cell>
          <cell r="CK517">
            <v>95.049504950495049</v>
          </cell>
          <cell r="CL517">
            <v>60.43772483168317</v>
          </cell>
          <cell r="CM517">
            <v>98.947368421052474</v>
          </cell>
          <cell r="CN517">
            <v>57.434400736842022</v>
          </cell>
          <cell r="CO517">
            <v>293.04446350284445</v>
          </cell>
          <cell r="CP517">
            <v>501106.03258986399</v>
          </cell>
          <cell r="CQ517">
            <v>501106.03258986399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31.039845758354769</v>
          </cell>
          <cell r="CZ517">
            <v>47490.964010282798</v>
          </cell>
          <cell r="DA517">
            <v>47490.964010282798</v>
          </cell>
          <cell r="DB517">
            <v>0</v>
          </cell>
          <cell r="DC517">
            <v>8819004.2738641165</v>
          </cell>
          <cell r="DD517">
            <v>8819004.2738641165</v>
          </cell>
          <cell r="DE517">
            <v>0</v>
          </cell>
          <cell r="DF517">
            <v>121300</v>
          </cell>
          <cell r="DG517">
            <v>121300</v>
          </cell>
          <cell r="DH517">
            <v>311.60000000000002</v>
          </cell>
          <cell r="DI517">
            <v>0</v>
          </cell>
          <cell r="DJ517">
            <v>0</v>
          </cell>
          <cell r="DK517">
            <v>0.76</v>
          </cell>
          <cell r="DL517">
            <v>0</v>
          </cell>
          <cell r="DO517">
            <v>0</v>
          </cell>
          <cell r="DP517">
            <v>0</v>
          </cell>
          <cell r="DQ517">
            <v>0</v>
          </cell>
          <cell r="DR517">
            <v>1</v>
          </cell>
          <cell r="DS517">
            <v>0</v>
          </cell>
          <cell r="DT517">
            <v>0</v>
          </cell>
          <cell r="DU517">
            <v>0</v>
          </cell>
          <cell r="DV517">
            <v>0</v>
          </cell>
          <cell r="DW517">
            <v>0</v>
          </cell>
          <cell r="DX517">
            <v>0</v>
          </cell>
          <cell r="DY517">
            <v>0</v>
          </cell>
          <cell r="DZ517">
            <v>0</v>
          </cell>
          <cell r="EA517">
            <v>38454</v>
          </cell>
          <cell r="EB517">
            <v>38454</v>
          </cell>
          <cell r="EC517">
            <v>0</v>
          </cell>
          <cell r="ED517">
            <v>0</v>
          </cell>
          <cell r="EE517">
            <v>38454</v>
          </cell>
          <cell r="EF517">
            <v>0</v>
          </cell>
          <cell r="EG517">
            <v>38454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M517">
            <v>0</v>
          </cell>
          <cell r="EN517">
            <v>0</v>
          </cell>
          <cell r="EO517">
            <v>0</v>
          </cell>
          <cell r="EP517">
            <v>0</v>
          </cell>
          <cell r="EQ517">
            <v>159754</v>
          </cell>
          <cell r="ER517">
            <v>159754</v>
          </cell>
          <cell r="ES517">
            <v>0</v>
          </cell>
          <cell r="ET517">
            <v>8978758.2738641165</v>
          </cell>
          <cell r="EU517">
            <v>8978758.2738641165</v>
          </cell>
          <cell r="EV517">
            <v>8940304.2738641165</v>
          </cell>
          <cell r="EW517">
            <v>5738.3211000411529</v>
          </cell>
          <cell r="EX517">
            <v>5525</v>
          </cell>
          <cell r="EY517">
            <v>0</v>
          </cell>
          <cell r="EZ517">
            <v>8607950</v>
          </cell>
          <cell r="FA517">
            <v>0</v>
          </cell>
          <cell r="FB517">
            <v>8978758.2738641165</v>
          </cell>
          <cell r="FC517">
            <v>8730027.1212194432</v>
          </cell>
          <cell r="FD517">
            <v>0</v>
          </cell>
          <cell r="FE517">
            <v>8978758.2738641165</v>
          </cell>
        </row>
        <row r="518">
          <cell r="A518">
            <v>5402</v>
          </cell>
          <cell r="B518">
            <v>8815402</v>
          </cell>
          <cell r="E518" t="str">
            <v>Plume School</v>
          </cell>
          <cell r="F518" t="str">
            <v>S</v>
          </cell>
          <cell r="G518" t="str">
            <v/>
          </cell>
          <cell r="H518" t="str">
            <v/>
          </cell>
          <cell r="I518" t="str">
            <v>Y</v>
          </cell>
          <cell r="J518" t="str">
            <v>VI</v>
          </cell>
          <cell r="K518">
            <v>5402</v>
          </cell>
          <cell r="L518">
            <v>137790</v>
          </cell>
          <cell r="O518">
            <v>0</v>
          </cell>
          <cell r="P518">
            <v>3</v>
          </cell>
          <cell r="Q518">
            <v>2</v>
          </cell>
          <cell r="S518">
            <v>0</v>
          </cell>
          <cell r="T518">
            <v>0</v>
          </cell>
          <cell r="V518">
            <v>0</v>
          </cell>
          <cell r="W518">
            <v>300</v>
          </cell>
          <cell r="X518">
            <v>305</v>
          </cell>
          <cell r="Y518">
            <v>296</v>
          </cell>
          <cell r="Z518">
            <v>297</v>
          </cell>
          <cell r="AA518">
            <v>288</v>
          </cell>
          <cell r="AB518">
            <v>901</v>
          </cell>
          <cell r="AC518">
            <v>585</v>
          </cell>
          <cell r="AD518">
            <v>1486</v>
          </cell>
          <cell r="AE518">
            <v>1486</v>
          </cell>
          <cell r="AF518">
            <v>0</v>
          </cell>
          <cell r="AG518">
            <v>3988952.25</v>
          </cell>
          <cell r="AH518">
            <v>3154109.4000000004</v>
          </cell>
          <cell r="AI518">
            <v>7143061.6500000004</v>
          </cell>
          <cell r="AJ518">
            <v>7143061.6500000004</v>
          </cell>
          <cell r="AK518">
            <v>0</v>
          </cell>
          <cell r="AL518">
            <v>0</v>
          </cell>
          <cell r="AM518">
            <v>240.99999999999963</v>
          </cell>
          <cell r="AN518">
            <v>113269.99999999983</v>
          </cell>
          <cell r="AO518">
            <v>113269.99999999983</v>
          </cell>
          <cell r="AP518">
            <v>0</v>
          </cell>
          <cell r="AQ518">
            <v>0</v>
          </cell>
          <cell r="AR518">
            <v>321.99999999999932</v>
          </cell>
          <cell r="AS518">
            <v>278529.99999999942</v>
          </cell>
          <cell r="AT518">
            <v>278529.99999999942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1041.7010101010101</v>
          </cell>
          <cell r="BK518">
            <v>0</v>
          </cell>
          <cell r="BL518">
            <v>278.1872053872051</v>
          </cell>
          <cell r="BM518">
            <v>89019.905723905627</v>
          </cell>
          <cell r="BN518">
            <v>4.0026936026935971</v>
          </cell>
          <cell r="BO518">
            <v>1701.1447811447788</v>
          </cell>
          <cell r="BP518">
            <v>117.07878787878789</v>
          </cell>
          <cell r="BQ518">
            <v>69661.878787878799</v>
          </cell>
          <cell r="BR518">
            <v>45.030303030303024</v>
          </cell>
          <cell r="BS518">
            <v>29269.696969696965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189652.62626262615</v>
          </cell>
          <cell r="BY518">
            <v>189652.62626262615</v>
          </cell>
          <cell r="BZ518">
            <v>0</v>
          </cell>
          <cell r="CA518">
            <v>581452.62626262545</v>
          </cell>
          <cell r="CB518">
            <v>581452.62626262545</v>
          </cell>
          <cell r="CC518">
            <v>0</v>
          </cell>
          <cell r="CD518">
            <v>0</v>
          </cell>
          <cell r="CE518">
            <v>80.487804878048706</v>
          </cell>
          <cell r="CF518">
            <v>51.93647370731702</v>
          </cell>
          <cell r="CG518">
            <v>81.829268292682841</v>
          </cell>
          <cell r="CH518">
            <v>52.802081602438967</v>
          </cell>
          <cell r="CI518">
            <v>79.414634146341385</v>
          </cell>
          <cell r="CJ518">
            <v>51.243987391219456</v>
          </cell>
          <cell r="CK518">
            <v>81.649484536082468</v>
          </cell>
          <cell r="CL518">
            <v>51.917251769072159</v>
          </cell>
          <cell r="CM518">
            <v>106.0505415162455</v>
          </cell>
          <cell r="CN518">
            <v>61.557466327797847</v>
          </cell>
          <cell r="CO518">
            <v>269.45726079784544</v>
          </cell>
          <cell r="CP518">
            <v>460771.9159643157</v>
          </cell>
          <cell r="CQ518">
            <v>460771.9159643157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3.9999999999999996</v>
          </cell>
          <cell r="CZ518">
            <v>6119.9999999999991</v>
          </cell>
          <cell r="DA518">
            <v>6119.9999999999991</v>
          </cell>
          <cell r="DB518">
            <v>0</v>
          </cell>
          <cell r="DC518">
            <v>8191406.1922269417</v>
          </cell>
          <cell r="DD518">
            <v>8191406.1922269417</v>
          </cell>
          <cell r="DE518">
            <v>0</v>
          </cell>
          <cell r="DF518">
            <v>121300</v>
          </cell>
          <cell r="DG518">
            <v>121300</v>
          </cell>
          <cell r="DH518">
            <v>297.2</v>
          </cell>
          <cell r="DI518">
            <v>0</v>
          </cell>
          <cell r="DJ518">
            <v>0</v>
          </cell>
          <cell r="DK518">
            <v>6.306</v>
          </cell>
          <cell r="DL518">
            <v>1</v>
          </cell>
          <cell r="DO518">
            <v>0</v>
          </cell>
          <cell r="DP518">
            <v>0</v>
          </cell>
          <cell r="DQ518">
            <v>0</v>
          </cell>
          <cell r="DR518">
            <v>1</v>
          </cell>
          <cell r="DS518">
            <v>0</v>
          </cell>
          <cell r="DT518">
            <v>0</v>
          </cell>
          <cell r="DU518">
            <v>0</v>
          </cell>
          <cell r="DV518">
            <v>0</v>
          </cell>
          <cell r="DW518" t="str">
            <v>B</v>
          </cell>
          <cell r="DX518">
            <v>0</v>
          </cell>
          <cell r="DY518">
            <v>206554</v>
          </cell>
          <cell r="DZ518">
            <v>206554</v>
          </cell>
          <cell r="EA518">
            <v>41498.17</v>
          </cell>
          <cell r="EB518">
            <v>41498.17</v>
          </cell>
          <cell r="EC518">
            <v>0</v>
          </cell>
          <cell r="ED518">
            <v>0</v>
          </cell>
          <cell r="EE518">
            <v>41498.17</v>
          </cell>
          <cell r="EF518">
            <v>0</v>
          </cell>
          <cell r="EG518">
            <v>41498.17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M518">
            <v>0</v>
          </cell>
          <cell r="EN518">
            <v>0</v>
          </cell>
          <cell r="EO518">
            <v>0</v>
          </cell>
          <cell r="EP518">
            <v>0</v>
          </cell>
          <cell r="EQ518">
            <v>369352.17</v>
          </cell>
          <cell r="ER518">
            <v>369352.17</v>
          </cell>
          <cell r="ES518">
            <v>0</v>
          </cell>
          <cell r="ET518">
            <v>8560758.3622269426</v>
          </cell>
          <cell r="EU518">
            <v>8560758.3622269426</v>
          </cell>
          <cell r="EV518">
            <v>8312706.1922269417</v>
          </cell>
          <cell r="EW518">
            <v>5594.014934203864</v>
          </cell>
          <cell r="EX518">
            <v>5525</v>
          </cell>
          <cell r="EY518">
            <v>0</v>
          </cell>
          <cell r="EZ518">
            <v>8210150</v>
          </cell>
          <cell r="FA518">
            <v>0</v>
          </cell>
          <cell r="FB518">
            <v>8560758.3622269426</v>
          </cell>
          <cell r="FC518">
            <v>8430902.7047784161</v>
          </cell>
          <cell r="FD518">
            <v>0</v>
          </cell>
          <cell r="FE518">
            <v>8560758.3622269426</v>
          </cell>
        </row>
        <row r="519">
          <cell r="A519">
            <v>4008</v>
          </cell>
          <cell r="B519">
            <v>8814008</v>
          </cell>
          <cell r="E519" t="str">
            <v>The Ramsey Academy, Halstead</v>
          </cell>
          <cell r="F519" t="str">
            <v>S</v>
          </cell>
          <cell r="G519" t="str">
            <v/>
          </cell>
          <cell r="H519" t="str">
            <v/>
          </cell>
          <cell r="I519" t="str">
            <v>Y</v>
          </cell>
          <cell r="K519">
            <v>4008</v>
          </cell>
          <cell r="L519">
            <v>139248</v>
          </cell>
          <cell r="N519">
            <v>20</v>
          </cell>
          <cell r="O519">
            <v>0</v>
          </cell>
          <cell r="P519">
            <v>3</v>
          </cell>
          <cell r="Q519">
            <v>2</v>
          </cell>
          <cell r="S519">
            <v>0</v>
          </cell>
          <cell r="T519">
            <v>0</v>
          </cell>
          <cell r="V519">
            <v>0</v>
          </cell>
          <cell r="W519">
            <v>176.66666666666666</v>
          </cell>
          <cell r="X519">
            <v>163</v>
          </cell>
          <cell r="Y519">
            <v>161</v>
          </cell>
          <cell r="Z519">
            <v>150</v>
          </cell>
          <cell r="AA519">
            <v>158</v>
          </cell>
          <cell r="AB519">
            <v>500.66666666666669</v>
          </cell>
          <cell r="AC519">
            <v>308</v>
          </cell>
          <cell r="AD519">
            <v>808.66666666666674</v>
          </cell>
          <cell r="AE519">
            <v>808.66666666666674</v>
          </cell>
          <cell r="AF519">
            <v>0</v>
          </cell>
          <cell r="AG519">
            <v>2216576.5</v>
          </cell>
          <cell r="AH519">
            <v>1660625.12</v>
          </cell>
          <cell r="AI519">
            <v>3877201.62</v>
          </cell>
          <cell r="AJ519">
            <v>3877201.62</v>
          </cell>
          <cell r="AK519">
            <v>0</v>
          </cell>
          <cell r="AL519">
            <v>0</v>
          </cell>
          <cell r="AM519">
            <v>161.32747804266035</v>
          </cell>
          <cell r="AN519">
            <v>75823.914680050366</v>
          </cell>
          <cell r="AO519">
            <v>75823.914680050366</v>
          </cell>
          <cell r="AP519">
            <v>0</v>
          </cell>
          <cell r="AQ519">
            <v>0</v>
          </cell>
          <cell r="AR519">
            <v>186.69343370974499</v>
          </cell>
          <cell r="AS519">
            <v>161489.82015892942</v>
          </cell>
          <cell r="AT519">
            <v>161489.82015892942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0</v>
          </cell>
          <cell r="BJ519">
            <v>647.3391886240064</v>
          </cell>
          <cell r="BK519">
            <v>0</v>
          </cell>
          <cell r="BL519">
            <v>62.907570054370574</v>
          </cell>
          <cell r="BM519">
            <v>20130.422417398582</v>
          </cell>
          <cell r="BN519">
            <v>1.0146382266833949</v>
          </cell>
          <cell r="BO519">
            <v>431.2212463404428</v>
          </cell>
          <cell r="BP519">
            <v>97.405269761606192</v>
          </cell>
          <cell r="BQ519">
            <v>57956.135508155683</v>
          </cell>
          <cell r="BR519">
            <v>0</v>
          </cell>
          <cell r="BS519">
            <v>0</v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>
            <v>78517.779171894712</v>
          </cell>
          <cell r="BY519">
            <v>78517.779171894712</v>
          </cell>
          <cell r="BZ519">
            <v>0</v>
          </cell>
          <cell r="CA519">
            <v>315831.5140108745</v>
          </cell>
          <cell r="CB519">
            <v>315831.5140108745</v>
          </cell>
          <cell r="CC519">
            <v>0</v>
          </cell>
          <cell r="CD519">
            <v>0</v>
          </cell>
          <cell r="CE519">
            <v>67.777777777777715</v>
          </cell>
          <cell r="CF519">
            <v>43.735057488888849</v>
          </cell>
          <cell r="CG519">
            <v>62.534591194968492</v>
          </cell>
          <cell r="CH519">
            <v>40.351779456729517</v>
          </cell>
          <cell r="CI519">
            <v>61.767295597484221</v>
          </cell>
          <cell r="CJ519">
            <v>39.856665598364742</v>
          </cell>
          <cell r="CK519">
            <v>67.808219178082197</v>
          </cell>
          <cell r="CL519">
            <v>43.116210801369867</v>
          </cell>
          <cell r="CM519">
            <v>70.792207792207776</v>
          </cell>
          <cell r="CN519">
            <v>41.091623721428569</v>
          </cell>
          <cell r="CO519">
            <v>208.15133706678156</v>
          </cell>
          <cell r="CP519">
            <v>355938.78638419649</v>
          </cell>
          <cell r="CQ519">
            <v>355938.78638419649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3.150649350649354</v>
          </cell>
          <cell r="CZ519">
            <v>4820.4935064935116</v>
          </cell>
          <cell r="DA519">
            <v>4820.4935064935116</v>
          </cell>
          <cell r="DB519">
            <v>0</v>
          </cell>
          <cell r="DC519">
            <v>4553792.4139015637</v>
          </cell>
          <cell r="DD519">
            <v>4553792.4139015637</v>
          </cell>
          <cell r="DE519">
            <v>0</v>
          </cell>
          <cell r="DF519">
            <v>121300</v>
          </cell>
          <cell r="DG519">
            <v>121300</v>
          </cell>
          <cell r="DH519">
            <v>161.73333333333335</v>
          </cell>
          <cell r="DI519">
            <v>0</v>
          </cell>
          <cell r="DJ519">
            <v>0</v>
          </cell>
          <cell r="DK519">
            <v>4.6459999999999999</v>
          </cell>
          <cell r="DL519">
            <v>1</v>
          </cell>
          <cell r="DO519">
            <v>0</v>
          </cell>
          <cell r="DP519">
            <v>0</v>
          </cell>
          <cell r="DQ519">
            <v>0</v>
          </cell>
          <cell r="DR519">
            <v>1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DZ519">
            <v>0</v>
          </cell>
          <cell r="EA519">
            <v>15776</v>
          </cell>
          <cell r="EB519">
            <v>15776</v>
          </cell>
          <cell r="EC519">
            <v>0</v>
          </cell>
          <cell r="ED519">
            <v>0</v>
          </cell>
          <cell r="EE519">
            <v>15776</v>
          </cell>
          <cell r="EF519">
            <v>0</v>
          </cell>
          <cell r="EG519">
            <v>15776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M519">
            <v>27000</v>
          </cell>
          <cell r="EN519">
            <v>0.57558638652034011</v>
          </cell>
          <cell r="EO519">
            <v>0</v>
          </cell>
          <cell r="EP519">
            <v>0</v>
          </cell>
          <cell r="EQ519">
            <v>137076</v>
          </cell>
          <cell r="ER519">
            <v>137076</v>
          </cell>
          <cell r="ES519">
            <v>0</v>
          </cell>
          <cell r="ET519">
            <v>4690868.4139015637</v>
          </cell>
          <cell r="EU519">
            <v>4690868.4139015637</v>
          </cell>
          <cell r="EV519">
            <v>4675092.4139015637</v>
          </cell>
          <cell r="EW519">
            <v>5781.2354664899794</v>
          </cell>
          <cell r="EX519">
            <v>5525</v>
          </cell>
          <cell r="EY519">
            <v>0</v>
          </cell>
          <cell r="EZ519">
            <v>4467883.333333334</v>
          </cell>
          <cell r="FA519">
            <v>0</v>
          </cell>
          <cell r="FB519">
            <v>4690868.4139015637</v>
          </cell>
          <cell r="FC519">
            <v>4564720.6153127486</v>
          </cell>
          <cell r="FD519">
            <v>0</v>
          </cell>
          <cell r="FE519">
            <v>4690868.4139015637</v>
          </cell>
        </row>
        <row r="520">
          <cell r="A520">
            <v>4499</v>
          </cell>
          <cell r="B520">
            <v>8814499</v>
          </cell>
          <cell r="E520" t="str">
            <v>Roding Valley High School</v>
          </cell>
          <cell r="F520" t="str">
            <v>S</v>
          </cell>
          <cell r="G520" t="str">
            <v/>
          </cell>
          <cell r="H520" t="str">
            <v/>
          </cell>
          <cell r="I520" t="str">
            <v>Y</v>
          </cell>
          <cell r="K520">
            <v>4499</v>
          </cell>
          <cell r="L520">
            <v>145597</v>
          </cell>
          <cell r="O520">
            <v>0</v>
          </cell>
          <cell r="P520">
            <v>3</v>
          </cell>
          <cell r="Q520">
            <v>2</v>
          </cell>
          <cell r="S520">
            <v>0</v>
          </cell>
          <cell r="T520">
            <v>0</v>
          </cell>
          <cell r="V520">
            <v>0</v>
          </cell>
          <cell r="W520">
            <v>222</v>
          </cell>
          <cell r="X520">
            <v>235</v>
          </cell>
          <cell r="Y520">
            <v>225</v>
          </cell>
          <cell r="Z520">
            <v>241</v>
          </cell>
          <cell r="AA520">
            <v>233</v>
          </cell>
          <cell r="AB520">
            <v>682</v>
          </cell>
          <cell r="AC520">
            <v>474</v>
          </cell>
          <cell r="AD520">
            <v>1156</v>
          </cell>
          <cell r="AE520">
            <v>1156</v>
          </cell>
          <cell r="AF520">
            <v>0</v>
          </cell>
          <cell r="AG520">
            <v>3019384.5</v>
          </cell>
          <cell r="AH520">
            <v>2555637.3600000003</v>
          </cell>
          <cell r="AI520">
            <v>5575021.8600000003</v>
          </cell>
          <cell r="AJ520">
            <v>5575021.8600000003</v>
          </cell>
          <cell r="AK520">
            <v>0</v>
          </cell>
          <cell r="AL520">
            <v>0</v>
          </cell>
          <cell r="AM520">
            <v>177.99999999999972</v>
          </cell>
          <cell r="AN520">
            <v>83659.999999999869</v>
          </cell>
          <cell r="AO520">
            <v>83659.999999999869</v>
          </cell>
          <cell r="AP520">
            <v>0</v>
          </cell>
          <cell r="AQ520">
            <v>0</v>
          </cell>
          <cell r="AR520">
            <v>233.00000000000051</v>
          </cell>
          <cell r="AS520">
            <v>201545.00000000044</v>
          </cell>
          <cell r="AT520">
            <v>201545.00000000044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906.78441558441511</v>
          </cell>
          <cell r="BK520">
            <v>0</v>
          </cell>
          <cell r="BL520">
            <v>100.08658008658011</v>
          </cell>
          <cell r="BM520">
            <v>32027.705627705636</v>
          </cell>
          <cell r="BN520">
            <v>98.084848484848536</v>
          </cell>
          <cell r="BO520">
            <v>41686.06060606063</v>
          </cell>
          <cell r="BP520">
            <v>4.0034632034632001</v>
          </cell>
          <cell r="BQ520">
            <v>2382.0606060606042</v>
          </cell>
          <cell r="BR520">
            <v>47.040692640692647</v>
          </cell>
          <cell r="BS520">
            <v>30576.450216450219</v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>
            <v>106672.27705627709</v>
          </cell>
          <cell r="BY520">
            <v>106672.27705627709</v>
          </cell>
          <cell r="BZ520">
            <v>0</v>
          </cell>
          <cell r="CA520">
            <v>391877.27705627738</v>
          </cell>
          <cell r="CB520">
            <v>391877.27705627738</v>
          </cell>
          <cell r="CC520">
            <v>0</v>
          </cell>
          <cell r="CD520">
            <v>0</v>
          </cell>
          <cell r="CE520">
            <v>89.004608294930847</v>
          </cell>
          <cell r="CF520">
            <v>57.432122860645137</v>
          </cell>
          <cell r="CG520">
            <v>94.216589861751117</v>
          </cell>
          <cell r="CH520">
            <v>60.795265190322553</v>
          </cell>
          <cell r="CI520">
            <v>90.207373271889367</v>
          </cell>
          <cell r="CJ520">
            <v>58.208232629032231</v>
          </cell>
          <cell r="CK520">
            <v>81.767857142857082</v>
          </cell>
          <cell r="CL520">
            <v>51.992519610178533</v>
          </cell>
          <cell r="CM520">
            <v>99.383886255924267</v>
          </cell>
          <cell r="CN520">
            <v>57.687779281990579</v>
          </cell>
          <cell r="CO520">
            <v>286.11591957216905</v>
          </cell>
          <cell r="CP520">
            <v>489258.22246840905</v>
          </cell>
          <cell r="CQ520">
            <v>489258.22246840905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32.279232111692885</v>
          </cell>
          <cell r="CZ520">
            <v>49387.22513089011</v>
          </cell>
          <cell r="DA520">
            <v>49387.22513089011</v>
          </cell>
          <cell r="DB520">
            <v>0</v>
          </cell>
          <cell r="DC520">
            <v>6505544.5846555764</v>
          </cell>
          <cell r="DD520">
            <v>6505544.5846555764</v>
          </cell>
          <cell r="DE520">
            <v>0</v>
          </cell>
          <cell r="DF520">
            <v>121300</v>
          </cell>
          <cell r="DG520">
            <v>121300</v>
          </cell>
          <cell r="DH520">
            <v>231.2</v>
          </cell>
          <cell r="DI520">
            <v>0</v>
          </cell>
          <cell r="DJ520">
            <v>0</v>
          </cell>
          <cell r="DK520">
            <v>1.8120000000000001</v>
          </cell>
          <cell r="DL520">
            <v>0</v>
          </cell>
          <cell r="DO520">
            <v>0</v>
          </cell>
          <cell r="DP520">
            <v>0</v>
          </cell>
          <cell r="DQ520">
            <v>0</v>
          </cell>
          <cell r="DR520">
            <v>1.0156360164</v>
          </cell>
          <cell r="DS520">
            <v>0</v>
          </cell>
          <cell r="DT520">
            <v>103617.45060592583</v>
          </cell>
          <cell r="DU520">
            <v>103617.45060592583</v>
          </cell>
          <cell r="DV520">
            <v>0</v>
          </cell>
          <cell r="DW520">
            <v>0</v>
          </cell>
          <cell r="DX520">
            <v>0</v>
          </cell>
          <cell r="DY520">
            <v>0</v>
          </cell>
          <cell r="DZ520">
            <v>0</v>
          </cell>
          <cell r="EA520">
            <v>28296.45</v>
          </cell>
          <cell r="EB520">
            <v>28296.45</v>
          </cell>
          <cell r="EC520">
            <v>0</v>
          </cell>
          <cell r="ED520">
            <v>0</v>
          </cell>
          <cell r="EE520">
            <v>28296.45</v>
          </cell>
          <cell r="EF520">
            <v>0</v>
          </cell>
          <cell r="EG520">
            <v>28296.45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M520">
            <v>0</v>
          </cell>
          <cell r="EN520">
            <v>0</v>
          </cell>
          <cell r="EO520">
            <v>0</v>
          </cell>
          <cell r="EP520">
            <v>0</v>
          </cell>
          <cell r="EQ520">
            <v>253213.90060592582</v>
          </cell>
          <cell r="ER520">
            <v>253213.90060592582</v>
          </cell>
          <cell r="ES520">
            <v>0</v>
          </cell>
          <cell r="ET520">
            <v>6758758.4852615017</v>
          </cell>
          <cell r="EU520">
            <v>6758758.4852615017</v>
          </cell>
          <cell r="EV520">
            <v>6730462.0352615025</v>
          </cell>
          <cell r="EW520">
            <v>5822.1989924407462</v>
          </cell>
          <cell r="EX520">
            <v>5525</v>
          </cell>
          <cell r="EY520">
            <v>0</v>
          </cell>
          <cell r="EZ520">
            <v>6386900</v>
          </cell>
          <cell r="FA520">
            <v>0</v>
          </cell>
          <cell r="FB520">
            <v>6758758.4852615017</v>
          </cell>
          <cell r="FC520">
            <v>6580128.5790915946</v>
          </cell>
          <cell r="FD520">
            <v>0</v>
          </cell>
          <cell r="FE520">
            <v>6758758.4852615017</v>
          </cell>
        </row>
        <row r="521">
          <cell r="A521">
            <v>5408</v>
          </cell>
          <cell r="B521">
            <v>8815408</v>
          </cell>
          <cell r="E521" t="str">
            <v>Saffron Walden County High School</v>
          </cell>
          <cell r="F521" t="str">
            <v>S</v>
          </cell>
          <cell r="G521" t="str">
            <v/>
          </cell>
          <cell r="H521" t="str">
            <v/>
          </cell>
          <cell r="I521" t="str">
            <v>Y</v>
          </cell>
          <cell r="J521" t="str">
            <v>VI</v>
          </cell>
          <cell r="K521">
            <v>5408</v>
          </cell>
          <cell r="L521">
            <v>136776</v>
          </cell>
          <cell r="O521">
            <v>0</v>
          </cell>
          <cell r="P521">
            <v>3</v>
          </cell>
          <cell r="Q521">
            <v>2</v>
          </cell>
          <cell r="S521">
            <v>0</v>
          </cell>
          <cell r="T521">
            <v>0</v>
          </cell>
          <cell r="V521">
            <v>0</v>
          </cell>
          <cell r="W521">
            <v>300</v>
          </cell>
          <cell r="X521">
            <v>300</v>
          </cell>
          <cell r="Y521">
            <v>300</v>
          </cell>
          <cell r="Z521">
            <v>300</v>
          </cell>
          <cell r="AA521">
            <v>287</v>
          </cell>
          <cell r="AB521">
            <v>900</v>
          </cell>
          <cell r="AC521">
            <v>587</v>
          </cell>
          <cell r="AD521">
            <v>1487</v>
          </cell>
          <cell r="AE521">
            <v>1487</v>
          </cell>
          <cell r="AF521">
            <v>0</v>
          </cell>
          <cell r="AG521">
            <v>3984525</v>
          </cell>
          <cell r="AH521">
            <v>3164892.68</v>
          </cell>
          <cell r="AI521">
            <v>7149417.6799999997</v>
          </cell>
          <cell r="AJ521">
            <v>7149417.6799999997</v>
          </cell>
          <cell r="AK521">
            <v>0</v>
          </cell>
          <cell r="AL521">
            <v>0</v>
          </cell>
          <cell r="AM521">
            <v>111.00000000000001</v>
          </cell>
          <cell r="AN521">
            <v>52170.000000000007</v>
          </cell>
          <cell r="AO521">
            <v>52170.000000000007</v>
          </cell>
          <cell r="AP521">
            <v>0</v>
          </cell>
          <cell r="AQ521">
            <v>0</v>
          </cell>
          <cell r="AR521">
            <v>153.00000000000051</v>
          </cell>
          <cell r="AS521">
            <v>132345.00000000044</v>
          </cell>
          <cell r="AT521">
            <v>132345.00000000044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1483.0000000000005</v>
          </cell>
          <cell r="BK521">
            <v>0</v>
          </cell>
          <cell r="BL521">
            <v>1.0000000000000002</v>
          </cell>
          <cell r="BM521">
            <v>320.00000000000006</v>
          </cell>
          <cell r="BN521">
            <v>2.9999999999999947</v>
          </cell>
          <cell r="BO521">
            <v>1274.9999999999977</v>
          </cell>
          <cell r="BP521">
            <v>0</v>
          </cell>
          <cell r="BQ521">
            <v>0</v>
          </cell>
          <cell r="BR521">
            <v>0</v>
          </cell>
          <cell r="BS521">
            <v>0</v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>
            <v>1594.9999999999977</v>
          </cell>
          <cell r="BY521">
            <v>1594.9999999999977</v>
          </cell>
          <cell r="BZ521">
            <v>0</v>
          </cell>
          <cell r="CA521">
            <v>186110.00000000044</v>
          </cell>
          <cell r="CB521">
            <v>186110.00000000044</v>
          </cell>
          <cell r="CC521">
            <v>0</v>
          </cell>
          <cell r="CD521">
            <v>0</v>
          </cell>
          <cell r="CE521">
            <v>47.703180212014196</v>
          </cell>
          <cell r="CF521">
            <v>30.781495017667883</v>
          </cell>
          <cell r="CG521">
            <v>47.703180212014196</v>
          </cell>
          <cell r="CH521">
            <v>30.781495017667883</v>
          </cell>
          <cell r="CI521">
            <v>47.703180212014196</v>
          </cell>
          <cell r="CJ521">
            <v>30.781495017667883</v>
          </cell>
          <cell r="CK521">
            <v>69.7916666666667</v>
          </cell>
          <cell r="CL521">
            <v>44.377396260416688</v>
          </cell>
          <cell r="CM521">
            <v>62.71481481481495</v>
          </cell>
          <cell r="CN521">
            <v>36.403068254259338</v>
          </cell>
          <cell r="CO521">
            <v>173.12494956767966</v>
          </cell>
          <cell r="CP521">
            <v>296043.66376073222</v>
          </cell>
          <cell r="CQ521">
            <v>296043.66376073222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10.006729475100947</v>
          </cell>
          <cell r="CZ521">
            <v>15310.296096904449</v>
          </cell>
          <cell r="DA521">
            <v>15310.296096904449</v>
          </cell>
          <cell r="DB521">
            <v>0</v>
          </cell>
          <cell r="DC521">
            <v>7646881.6398576358</v>
          </cell>
          <cell r="DD521">
            <v>7646881.6398576358</v>
          </cell>
          <cell r="DE521">
            <v>0</v>
          </cell>
          <cell r="DF521">
            <v>121300</v>
          </cell>
          <cell r="DG521">
            <v>121300</v>
          </cell>
          <cell r="DH521">
            <v>297.39999999999998</v>
          </cell>
          <cell r="DI521">
            <v>0</v>
          </cell>
          <cell r="DJ521">
            <v>0</v>
          </cell>
          <cell r="DK521">
            <v>3.9049999999999998</v>
          </cell>
          <cell r="DL521">
            <v>1</v>
          </cell>
          <cell r="DO521">
            <v>0</v>
          </cell>
          <cell r="DP521">
            <v>0</v>
          </cell>
          <cell r="DQ521">
            <v>0</v>
          </cell>
          <cell r="DR521">
            <v>1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0</v>
          </cell>
          <cell r="DX521">
            <v>0</v>
          </cell>
          <cell r="DY521">
            <v>0</v>
          </cell>
          <cell r="DZ521">
            <v>0</v>
          </cell>
          <cell r="EA521">
            <v>48067.5</v>
          </cell>
          <cell r="EB521">
            <v>48067.5</v>
          </cell>
          <cell r="EC521">
            <v>0</v>
          </cell>
          <cell r="ED521">
            <v>0</v>
          </cell>
          <cell r="EE521">
            <v>48067.5</v>
          </cell>
          <cell r="EF521">
            <v>0</v>
          </cell>
          <cell r="EG521">
            <v>48067.5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M521">
            <v>0</v>
          </cell>
          <cell r="EN521">
            <v>0</v>
          </cell>
          <cell r="EO521">
            <v>0</v>
          </cell>
          <cell r="EP521">
            <v>0</v>
          </cell>
          <cell r="EQ521">
            <v>169367.5</v>
          </cell>
          <cell r="ER521">
            <v>169367.5</v>
          </cell>
          <cell r="ES521">
            <v>0</v>
          </cell>
          <cell r="ET521">
            <v>7816249.1398576358</v>
          </cell>
          <cell r="EU521">
            <v>7816249.1398576358</v>
          </cell>
          <cell r="EV521">
            <v>7768181.6398576358</v>
          </cell>
          <cell r="EW521">
            <v>5224.062972331968</v>
          </cell>
          <cell r="EX521">
            <v>5525</v>
          </cell>
          <cell r="EY521">
            <v>300.93702766803199</v>
          </cell>
          <cell r="EZ521">
            <v>8215675</v>
          </cell>
          <cell r="FA521">
            <v>447493.36014236417</v>
          </cell>
          <cell r="FB521">
            <v>8263742.5</v>
          </cell>
          <cell r="FC521">
            <v>8139001.1593940416</v>
          </cell>
          <cell r="FD521">
            <v>0</v>
          </cell>
          <cell r="FE521">
            <v>8263742.5</v>
          </cell>
        </row>
        <row r="522">
          <cell r="A522">
            <v>5463</v>
          </cell>
          <cell r="B522">
            <v>8815463</v>
          </cell>
          <cell r="E522" t="str">
            <v>The Sandon School</v>
          </cell>
          <cell r="F522" t="str">
            <v>S</v>
          </cell>
          <cell r="G522" t="str">
            <v/>
          </cell>
          <cell r="H522" t="str">
            <v/>
          </cell>
          <cell r="I522" t="str">
            <v>Y</v>
          </cell>
          <cell r="J522" t="str">
            <v>VI</v>
          </cell>
          <cell r="K522">
            <v>5463</v>
          </cell>
          <cell r="L522">
            <v>137240</v>
          </cell>
          <cell r="O522">
            <v>0</v>
          </cell>
          <cell r="P522">
            <v>3</v>
          </cell>
          <cell r="Q522">
            <v>2</v>
          </cell>
          <cell r="S522">
            <v>0</v>
          </cell>
          <cell r="T522">
            <v>0</v>
          </cell>
          <cell r="V522">
            <v>0</v>
          </cell>
          <cell r="W522">
            <v>214</v>
          </cell>
          <cell r="X522">
            <v>202</v>
          </cell>
          <cell r="Y522">
            <v>225</v>
          </cell>
          <cell r="Z522">
            <v>213</v>
          </cell>
          <cell r="AA522">
            <v>215</v>
          </cell>
          <cell r="AB522">
            <v>641</v>
          </cell>
          <cell r="AC522">
            <v>428</v>
          </cell>
          <cell r="AD522">
            <v>1069</v>
          </cell>
          <cell r="AE522">
            <v>1069</v>
          </cell>
          <cell r="AF522">
            <v>0</v>
          </cell>
          <cell r="AG522">
            <v>2837867.25</v>
          </cell>
          <cell r="AH522">
            <v>2307621.92</v>
          </cell>
          <cell r="AI522">
            <v>5145489.17</v>
          </cell>
          <cell r="AJ522">
            <v>5145489.17</v>
          </cell>
          <cell r="AK522">
            <v>0</v>
          </cell>
          <cell r="AL522">
            <v>0</v>
          </cell>
          <cell r="AM522">
            <v>122.00000000000038</v>
          </cell>
          <cell r="AN522">
            <v>57340.000000000182</v>
          </cell>
          <cell r="AO522">
            <v>57340.000000000182</v>
          </cell>
          <cell r="AP522">
            <v>0</v>
          </cell>
          <cell r="AQ522">
            <v>0</v>
          </cell>
          <cell r="AR522">
            <v>163.00000000000048</v>
          </cell>
          <cell r="AS522">
            <v>140995.00000000041</v>
          </cell>
          <cell r="AT522">
            <v>140995.00000000041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871.99999999999977</v>
          </cell>
          <cell r="BK522">
            <v>0</v>
          </cell>
          <cell r="BL522">
            <v>157.99999999999994</v>
          </cell>
          <cell r="BM522">
            <v>50559.999999999985</v>
          </cell>
          <cell r="BN522">
            <v>3.9999999999999982</v>
          </cell>
          <cell r="BO522">
            <v>1699.9999999999993</v>
          </cell>
          <cell r="BP522">
            <v>7.9999999999999964</v>
          </cell>
          <cell r="BQ522">
            <v>4759.9999999999982</v>
          </cell>
          <cell r="BR522">
            <v>27.000000000000025</v>
          </cell>
          <cell r="BS522">
            <v>17550.000000000015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74570</v>
          </cell>
          <cell r="BY522">
            <v>74570</v>
          </cell>
          <cell r="BZ522">
            <v>0</v>
          </cell>
          <cell r="CA522">
            <v>272905.00000000058</v>
          </cell>
          <cell r="CB522">
            <v>272905.00000000058</v>
          </cell>
          <cell r="CC522">
            <v>0</v>
          </cell>
          <cell r="CD522">
            <v>0</v>
          </cell>
          <cell r="CE522">
            <v>51.045871559632999</v>
          </cell>
          <cell r="CF522">
            <v>32.938437942752273</v>
          </cell>
          <cell r="CG522">
            <v>48.183486238532083</v>
          </cell>
          <cell r="CH522">
            <v>31.091422731009157</v>
          </cell>
          <cell r="CI522">
            <v>53.669724770642176</v>
          </cell>
          <cell r="CJ522">
            <v>34.631535220183466</v>
          </cell>
          <cell r="CK522">
            <v>68.201970443349666</v>
          </cell>
          <cell r="CL522">
            <v>43.366579602709301</v>
          </cell>
          <cell r="CM522">
            <v>68.923444976076595</v>
          </cell>
          <cell r="CN522">
            <v>40.006892776315816</v>
          </cell>
          <cell r="CO522">
            <v>182.03486827297002</v>
          </cell>
          <cell r="CP522">
            <v>311279.62474677875</v>
          </cell>
          <cell r="CQ522">
            <v>311279.62474677875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9.9999999999999964</v>
          </cell>
          <cell r="CZ522">
            <v>15299.999999999995</v>
          </cell>
          <cell r="DA522">
            <v>15299.999999999995</v>
          </cell>
          <cell r="DB522">
            <v>0</v>
          </cell>
          <cell r="DC522">
            <v>5744973.7947467789</v>
          </cell>
          <cell r="DD522">
            <v>5744973.7947467789</v>
          </cell>
          <cell r="DE522">
            <v>0</v>
          </cell>
          <cell r="DF522">
            <v>121300</v>
          </cell>
          <cell r="DG522">
            <v>121300</v>
          </cell>
          <cell r="DH522">
            <v>213.8</v>
          </cell>
          <cell r="DI522">
            <v>0</v>
          </cell>
          <cell r="DJ522">
            <v>0</v>
          </cell>
          <cell r="DK522">
            <v>3.2759999999999998</v>
          </cell>
          <cell r="DL522">
            <v>1</v>
          </cell>
          <cell r="DO522">
            <v>0</v>
          </cell>
          <cell r="DP522">
            <v>0</v>
          </cell>
          <cell r="DQ522">
            <v>0</v>
          </cell>
          <cell r="DR522">
            <v>1</v>
          </cell>
          <cell r="DS522">
            <v>0</v>
          </cell>
          <cell r="DT522">
            <v>0</v>
          </cell>
          <cell r="DU522">
            <v>0</v>
          </cell>
          <cell r="DV522">
            <v>0</v>
          </cell>
          <cell r="DW522">
            <v>0</v>
          </cell>
          <cell r="DX522">
            <v>0</v>
          </cell>
          <cell r="DY522">
            <v>0</v>
          </cell>
          <cell r="DZ522">
            <v>0</v>
          </cell>
          <cell r="EA522">
            <v>30319.5</v>
          </cell>
          <cell r="EB522">
            <v>30319.5</v>
          </cell>
          <cell r="EC522">
            <v>0</v>
          </cell>
          <cell r="ED522">
            <v>0</v>
          </cell>
          <cell r="EE522">
            <v>30319.5</v>
          </cell>
          <cell r="EF522">
            <v>0</v>
          </cell>
          <cell r="EG522">
            <v>30319.5</v>
          </cell>
          <cell r="EH522">
            <v>0</v>
          </cell>
          <cell r="EI522">
            <v>0</v>
          </cell>
          <cell r="EJ522">
            <v>0</v>
          </cell>
          <cell r="EK522">
            <v>0</v>
          </cell>
          <cell r="EM522">
            <v>0</v>
          </cell>
          <cell r="EN522">
            <v>0</v>
          </cell>
          <cell r="EO522">
            <v>0</v>
          </cell>
          <cell r="EP522">
            <v>0</v>
          </cell>
          <cell r="EQ522">
            <v>151619.5</v>
          </cell>
          <cell r="ER522">
            <v>151619.5</v>
          </cell>
          <cell r="ES522">
            <v>0</v>
          </cell>
          <cell r="ET522">
            <v>5896593.2947467789</v>
          </cell>
          <cell r="EU522">
            <v>5896593.2947467789</v>
          </cell>
          <cell r="EV522">
            <v>5866273.7947467789</v>
          </cell>
          <cell r="EW522">
            <v>5487.6274974244889</v>
          </cell>
          <cell r="EX522">
            <v>5525</v>
          </cell>
          <cell r="EY522">
            <v>37.372502575511135</v>
          </cell>
          <cell r="EZ522">
            <v>5906225</v>
          </cell>
          <cell r="FA522">
            <v>39951.205253221095</v>
          </cell>
          <cell r="FB522">
            <v>5936544.5</v>
          </cell>
          <cell r="FC522">
            <v>5847632.3312500007</v>
          </cell>
          <cell r="FD522">
            <v>0</v>
          </cell>
          <cell r="FE522">
            <v>5936544.5</v>
          </cell>
        </row>
        <row r="523">
          <cell r="A523">
            <v>5467</v>
          </cell>
          <cell r="B523">
            <v>8815467</v>
          </cell>
          <cell r="E523" t="str">
            <v>Shenfield High School</v>
          </cell>
          <cell r="F523" t="str">
            <v>S</v>
          </cell>
          <cell r="G523" t="str">
            <v/>
          </cell>
          <cell r="H523" t="str">
            <v/>
          </cell>
          <cell r="I523" t="str">
            <v>Y</v>
          </cell>
          <cell r="J523" t="str">
            <v>VI</v>
          </cell>
          <cell r="K523">
            <v>5467</v>
          </cell>
          <cell r="L523">
            <v>137877</v>
          </cell>
          <cell r="O523">
            <v>0</v>
          </cell>
          <cell r="P523">
            <v>3</v>
          </cell>
          <cell r="Q523">
            <v>2</v>
          </cell>
          <cell r="S523">
            <v>0</v>
          </cell>
          <cell r="T523">
            <v>0</v>
          </cell>
          <cell r="V523">
            <v>0</v>
          </cell>
          <cell r="W523">
            <v>246</v>
          </cell>
          <cell r="X523">
            <v>245</v>
          </cell>
          <cell r="Y523">
            <v>235</v>
          </cell>
          <cell r="Z523">
            <v>239</v>
          </cell>
          <cell r="AA523">
            <v>207</v>
          </cell>
          <cell r="AB523">
            <v>726</v>
          </cell>
          <cell r="AC523">
            <v>446</v>
          </cell>
          <cell r="AD523">
            <v>1172</v>
          </cell>
          <cell r="AE523">
            <v>1172</v>
          </cell>
          <cell r="AF523">
            <v>0</v>
          </cell>
          <cell r="AG523">
            <v>3214183.5</v>
          </cell>
          <cell r="AH523">
            <v>2404671.44</v>
          </cell>
          <cell r="AI523">
            <v>5618854.9399999995</v>
          </cell>
          <cell r="AJ523">
            <v>5618854.9399999995</v>
          </cell>
          <cell r="AK523">
            <v>0</v>
          </cell>
          <cell r="AL523">
            <v>0</v>
          </cell>
          <cell r="AM523">
            <v>141.00000000000014</v>
          </cell>
          <cell r="AN523">
            <v>66270.000000000073</v>
          </cell>
          <cell r="AO523">
            <v>66270.000000000073</v>
          </cell>
          <cell r="AP523">
            <v>0</v>
          </cell>
          <cell r="AQ523">
            <v>0</v>
          </cell>
          <cell r="AR523">
            <v>184.00000000000034</v>
          </cell>
          <cell r="AS523">
            <v>159160.00000000029</v>
          </cell>
          <cell r="AT523">
            <v>159160.00000000029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918.78394534585846</v>
          </cell>
          <cell r="BK523">
            <v>0</v>
          </cell>
          <cell r="BL523">
            <v>134.11443210930884</v>
          </cell>
          <cell r="BM523">
            <v>42916.618274978828</v>
          </cell>
          <cell r="BN523">
            <v>99.084543125533671</v>
          </cell>
          <cell r="BO523">
            <v>42110.930828351811</v>
          </cell>
          <cell r="BP523">
            <v>11.009393680614854</v>
          </cell>
          <cell r="BQ523">
            <v>6550.5892399658387</v>
          </cell>
          <cell r="BR523">
            <v>2.0017079419299733</v>
          </cell>
          <cell r="BS523">
            <v>1301.1101622544827</v>
          </cell>
          <cell r="BT523">
            <v>2.0017079419299733</v>
          </cell>
          <cell r="BU523">
            <v>1401.1955593509813</v>
          </cell>
          <cell r="BV523">
            <v>5.0042698548249334</v>
          </cell>
          <cell r="BW523">
            <v>4453.8001707941903</v>
          </cell>
          <cell r="BX523">
            <v>98734.244235696126</v>
          </cell>
          <cell r="BY523">
            <v>98734.244235696126</v>
          </cell>
          <cell r="BZ523">
            <v>0</v>
          </cell>
          <cell r="CA523">
            <v>324164.2442356965</v>
          </cell>
          <cell r="CB523">
            <v>324164.2442356965</v>
          </cell>
          <cell r="CC523">
            <v>0</v>
          </cell>
          <cell r="CD523">
            <v>0</v>
          </cell>
          <cell r="CE523">
            <v>83.064935064935142</v>
          </cell>
          <cell r="CF523">
            <v>53.599421956363685</v>
          </cell>
          <cell r="CG523">
            <v>82.727272727272805</v>
          </cell>
          <cell r="CH523">
            <v>53.381538127272776</v>
          </cell>
          <cell r="CI523">
            <v>79.350649350649434</v>
          </cell>
          <cell r="CJ523">
            <v>51.202699836363685</v>
          </cell>
          <cell r="CK523">
            <v>68.285714285714349</v>
          </cell>
          <cell r="CL523">
            <v>43.419828562857184</v>
          </cell>
          <cell r="CM523">
            <v>60.460396039603943</v>
          </cell>
          <cell r="CN523">
            <v>35.094481745792073</v>
          </cell>
          <cell r="CO523">
            <v>236.69797022864941</v>
          </cell>
          <cell r="CP523">
            <v>404753.52909099049</v>
          </cell>
          <cell r="CQ523">
            <v>404753.52909099049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1.0034246575342467</v>
          </cell>
          <cell r="CZ523">
            <v>1535.2397260273974</v>
          </cell>
          <cell r="DA523">
            <v>1535.2397260273974</v>
          </cell>
          <cell r="DB523">
            <v>0</v>
          </cell>
          <cell r="DC523">
            <v>6349307.9530527135</v>
          </cell>
          <cell r="DD523">
            <v>6349307.9530527135</v>
          </cell>
          <cell r="DE523">
            <v>0</v>
          </cell>
          <cell r="DF523">
            <v>121300</v>
          </cell>
          <cell r="DG523">
            <v>121300</v>
          </cell>
          <cell r="DH523">
            <v>234.4</v>
          </cell>
          <cell r="DI523">
            <v>0</v>
          </cell>
          <cell r="DJ523">
            <v>0</v>
          </cell>
          <cell r="DK523">
            <v>2.024</v>
          </cell>
          <cell r="DL523">
            <v>0</v>
          </cell>
          <cell r="DO523">
            <v>0</v>
          </cell>
          <cell r="DP523">
            <v>0</v>
          </cell>
          <cell r="DQ523">
            <v>0</v>
          </cell>
          <cell r="DR523">
            <v>1.0156360164</v>
          </cell>
          <cell r="DS523">
            <v>0</v>
          </cell>
          <cell r="DT523">
            <v>101174.53207190271</v>
          </cell>
          <cell r="DU523">
            <v>101174.53207190271</v>
          </cell>
          <cell r="DV523">
            <v>0</v>
          </cell>
          <cell r="DW523">
            <v>0</v>
          </cell>
          <cell r="DX523">
            <v>0</v>
          </cell>
          <cell r="DY523">
            <v>0</v>
          </cell>
          <cell r="DZ523">
            <v>0</v>
          </cell>
          <cell r="EA523">
            <v>34127.07</v>
          </cell>
          <cell r="EB523">
            <v>34127.07</v>
          </cell>
          <cell r="EC523">
            <v>0</v>
          </cell>
          <cell r="ED523">
            <v>0</v>
          </cell>
          <cell r="EE523">
            <v>34127.07</v>
          </cell>
          <cell r="EF523">
            <v>0</v>
          </cell>
          <cell r="EG523">
            <v>34127.07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M523">
            <v>0</v>
          </cell>
          <cell r="EN523">
            <v>0</v>
          </cell>
          <cell r="EO523">
            <v>0</v>
          </cell>
          <cell r="EP523">
            <v>0</v>
          </cell>
          <cell r="EQ523">
            <v>256601.60207190271</v>
          </cell>
          <cell r="ER523">
            <v>256601.60207190271</v>
          </cell>
          <cell r="ES523">
            <v>0</v>
          </cell>
          <cell r="ET523">
            <v>6605909.5551246163</v>
          </cell>
          <cell r="EU523">
            <v>6605909.5551246163</v>
          </cell>
          <cell r="EV523">
            <v>6571782.485124616</v>
          </cell>
          <cell r="EW523">
            <v>5607.3229395261233</v>
          </cell>
          <cell r="EX523">
            <v>5525</v>
          </cell>
          <cell r="EY523">
            <v>0</v>
          </cell>
          <cell r="EZ523">
            <v>6475300</v>
          </cell>
          <cell r="FA523">
            <v>0</v>
          </cell>
          <cell r="FB523">
            <v>6605909.5551246163</v>
          </cell>
          <cell r="FC523">
            <v>6481399.8050829666</v>
          </cell>
          <cell r="FD523">
            <v>0</v>
          </cell>
          <cell r="FE523">
            <v>6605909.5551246163</v>
          </cell>
        </row>
        <row r="524">
          <cell r="A524">
            <v>4019</v>
          </cell>
          <cell r="B524">
            <v>8814019</v>
          </cell>
          <cell r="E524" t="str">
            <v>Sir Frederick Gibberd College</v>
          </cell>
          <cell r="F524" t="str">
            <v>S</v>
          </cell>
          <cell r="G524" t="str">
            <v/>
          </cell>
          <cell r="H524" t="str">
            <v/>
          </cell>
          <cell r="I524" t="str">
            <v>Y</v>
          </cell>
          <cell r="K524">
            <v>4019</v>
          </cell>
          <cell r="L524">
            <v>143697</v>
          </cell>
          <cell r="N524">
            <v>180</v>
          </cell>
          <cell r="O524">
            <v>0</v>
          </cell>
          <cell r="P524">
            <v>3</v>
          </cell>
          <cell r="Q524">
            <v>1</v>
          </cell>
          <cell r="S524">
            <v>0</v>
          </cell>
          <cell r="T524">
            <v>0</v>
          </cell>
          <cell r="V524">
            <v>0</v>
          </cell>
          <cell r="W524">
            <v>285</v>
          </cell>
          <cell r="X524">
            <v>120</v>
          </cell>
          <cell r="Y524">
            <v>120</v>
          </cell>
          <cell r="Z524">
            <v>0</v>
          </cell>
          <cell r="AA524">
            <v>0</v>
          </cell>
          <cell r="AB524">
            <v>525</v>
          </cell>
          <cell r="AC524">
            <v>0</v>
          </cell>
          <cell r="AD524">
            <v>525</v>
          </cell>
          <cell r="AE524">
            <v>525</v>
          </cell>
          <cell r="AF524">
            <v>0</v>
          </cell>
          <cell r="AG524">
            <v>2324306.25</v>
          </cell>
          <cell r="AH524">
            <v>0</v>
          </cell>
          <cell r="AI524">
            <v>2324306.25</v>
          </cell>
          <cell r="AJ524">
            <v>2324306.25</v>
          </cell>
          <cell r="AK524">
            <v>0</v>
          </cell>
          <cell r="AL524">
            <v>0</v>
          </cell>
          <cell r="AM524">
            <v>123.75000000000014</v>
          </cell>
          <cell r="AN524">
            <v>58162.500000000065</v>
          </cell>
          <cell r="AO524">
            <v>58162.500000000065</v>
          </cell>
          <cell r="AP524">
            <v>0</v>
          </cell>
          <cell r="AQ524">
            <v>0</v>
          </cell>
          <cell r="AR524">
            <v>157.5</v>
          </cell>
          <cell r="AS524">
            <v>136237.5</v>
          </cell>
          <cell r="AT524">
            <v>136237.5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222.50000000000011</v>
          </cell>
          <cell r="BK524">
            <v>0</v>
          </cell>
          <cell r="BL524">
            <v>164.99999999999986</v>
          </cell>
          <cell r="BM524">
            <v>52799.999999999956</v>
          </cell>
          <cell r="BN524">
            <v>96.249999999999815</v>
          </cell>
          <cell r="BO524">
            <v>40906.24999999992</v>
          </cell>
          <cell r="BP524">
            <v>22.500000000000021</v>
          </cell>
          <cell r="BQ524">
            <v>13387.500000000013</v>
          </cell>
          <cell r="BR524">
            <v>18.749999999999993</v>
          </cell>
          <cell r="BS524">
            <v>12187.499999999995</v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>
            <v>119281.2499999999</v>
          </cell>
          <cell r="BY524">
            <v>119281.2499999999</v>
          </cell>
          <cell r="BZ524">
            <v>0</v>
          </cell>
          <cell r="CA524">
            <v>313681.24999999994</v>
          </cell>
          <cell r="CB524">
            <v>313681.24999999994</v>
          </cell>
          <cell r="CC524">
            <v>0</v>
          </cell>
          <cell r="CD524">
            <v>0</v>
          </cell>
          <cell r="CE524">
            <v>99.871794871794748</v>
          </cell>
          <cell r="CF524">
            <v>64.444406905128119</v>
          </cell>
          <cell r="CG524">
            <v>42.051282051282001</v>
          </cell>
          <cell r="CH524">
            <v>27.134487117948684</v>
          </cell>
          <cell r="CI524">
            <v>42.051282051282001</v>
          </cell>
          <cell r="CJ524">
            <v>27.134487117948684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118.71338114102548</v>
          </cell>
          <cell r="CP524">
            <v>202999.88175115356</v>
          </cell>
          <cell r="CQ524">
            <v>202999.88175115356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8.8768115942029127</v>
          </cell>
          <cell r="CZ524">
            <v>13581.521739130456</v>
          </cell>
          <cell r="DA524">
            <v>13581.521739130456</v>
          </cell>
          <cell r="DB524">
            <v>0</v>
          </cell>
          <cell r="DC524">
            <v>2854568.903490284</v>
          </cell>
          <cell r="DD524">
            <v>2854568.903490284</v>
          </cell>
          <cell r="DE524">
            <v>0</v>
          </cell>
          <cell r="DF524">
            <v>121300</v>
          </cell>
          <cell r="DG524">
            <v>121300</v>
          </cell>
          <cell r="DH524">
            <v>131.25</v>
          </cell>
          <cell r="DI524">
            <v>0</v>
          </cell>
          <cell r="DJ524">
            <v>0</v>
          </cell>
          <cell r="DK524">
            <v>1.0169999999999999</v>
          </cell>
          <cell r="DL524">
            <v>0</v>
          </cell>
          <cell r="DO524">
            <v>0</v>
          </cell>
          <cell r="DP524">
            <v>0</v>
          </cell>
          <cell r="DQ524">
            <v>0</v>
          </cell>
          <cell r="DR524">
            <v>1.0156360164</v>
          </cell>
          <cell r="DS524">
            <v>0</v>
          </cell>
          <cell r="DT524">
            <v>46530.734979224122</v>
          </cell>
          <cell r="DU524">
            <v>46530.734979224122</v>
          </cell>
          <cell r="DV524">
            <v>0</v>
          </cell>
          <cell r="DW524">
            <v>0</v>
          </cell>
          <cell r="DX524">
            <v>0</v>
          </cell>
          <cell r="DY524">
            <v>0</v>
          </cell>
          <cell r="DZ524">
            <v>0</v>
          </cell>
          <cell r="EA524">
            <v>0</v>
          </cell>
          <cell r="EB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M524">
            <v>0</v>
          </cell>
          <cell r="EN524">
            <v>0</v>
          </cell>
          <cell r="EO524">
            <v>0</v>
          </cell>
          <cell r="EP524">
            <v>0</v>
          </cell>
          <cell r="EQ524">
            <v>167830.73497922413</v>
          </cell>
          <cell r="ER524">
            <v>167830.73497922413</v>
          </cell>
          <cell r="ES524">
            <v>0</v>
          </cell>
          <cell r="ET524">
            <v>3022399.6384695079</v>
          </cell>
          <cell r="EU524">
            <v>3022399.6384695079</v>
          </cell>
          <cell r="EV524">
            <v>3022399.6384695079</v>
          </cell>
          <cell r="EW524">
            <v>5756.9516923228721</v>
          </cell>
          <cell r="EX524">
            <v>5448.5</v>
          </cell>
          <cell r="EY524">
            <v>0</v>
          </cell>
          <cell r="EZ524">
            <v>2860462.5</v>
          </cell>
          <cell r="FA524">
            <v>0</v>
          </cell>
          <cell r="FB524">
            <v>3022399.6384695079</v>
          </cell>
          <cell r="FC524">
            <v>2941926.7548950985</v>
          </cell>
          <cell r="FD524">
            <v>0</v>
          </cell>
          <cell r="FE524">
            <v>3022399.6384695079</v>
          </cell>
        </row>
        <row r="525">
          <cell r="A525">
            <v>5466</v>
          </cell>
          <cell r="B525">
            <v>8815466</v>
          </cell>
          <cell r="C525">
            <v>5890</v>
          </cell>
          <cell r="D525" t="str">
            <v>GMSS5890</v>
          </cell>
          <cell r="E525" t="str">
            <v>St Benedict's Catholic College</v>
          </cell>
          <cell r="F525" t="str">
            <v>S</v>
          </cell>
          <cell r="G525" t="str">
            <v>Y</v>
          </cell>
          <cell r="H525">
            <v>10023500</v>
          </cell>
          <cell r="I525" t="str">
            <v/>
          </cell>
          <cell r="K525">
            <v>5466</v>
          </cell>
          <cell r="L525">
            <v>115382</v>
          </cell>
          <cell r="O525">
            <v>0</v>
          </cell>
          <cell r="P525">
            <v>3</v>
          </cell>
          <cell r="Q525">
            <v>2</v>
          </cell>
          <cell r="S525">
            <v>0</v>
          </cell>
          <cell r="T525">
            <v>0</v>
          </cell>
          <cell r="V525">
            <v>0</v>
          </cell>
          <cell r="W525">
            <v>180</v>
          </cell>
          <cell r="X525">
            <v>179</v>
          </cell>
          <cell r="Y525">
            <v>178</v>
          </cell>
          <cell r="Z525">
            <v>170</v>
          </cell>
          <cell r="AA525">
            <v>169</v>
          </cell>
          <cell r="AB525">
            <v>537</v>
          </cell>
          <cell r="AC525">
            <v>339</v>
          </cell>
          <cell r="AD525">
            <v>876</v>
          </cell>
          <cell r="AE525">
            <v>876</v>
          </cell>
          <cell r="AF525">
            <v>0</v>
          </cell>
          <cell r="AG525">
            <v>2377433.25</v>
          </cell>
          <cell r="AH525">
            <v>1827765.9600000002</v>
          </cell>
          <cell r="AI525">
            <v>4205199.21</v>
          </cell>
          <cell r="AJ525">
            <v>4205199.21</v>
          </cell>
          <cell r="AK525">
            <v>0</v>
          </cell>
          <cell r="AL525">
            <v>0</v>
          </cell>
          <cell r="AM525">
            <v>97.999999999999588</v>
          </cell>
          <cell r="AN525">
            <v>46059.999999999804</v>
          </cell>
          <cell r="AO525">
            <v>46059.999999999804</v>
          </cell>
          <cell r="AP525">
            <v>0</v>
          </cell>
          <cell r="AQ525">
            <v>0</v>
          </cell>
          <cell r="AR525">
            <v>150.0000000000002</v>
          </cell>
          <cell r="AS525">
            <v>129750.00000000017</v>
          </cell>
          <cell r="AT525">
            <v>129750.00000000017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  <cell r="BI525">
            <v>0</v>
          </cell>
          <cell r="BJ525">
            <v>521.00000000000034</v>
          </cell>
          <cell r="BK525">
            <v>0</v>
          </cell>
          <cell r="BL525">
            <v>106.99999999999983</v>
          </cell>
          <cell r="BM525">
            <v>34239.999999999942</v>
          </cell>
          <cell r="BN525">
            <v>91.000000000000185</v>
          </cell>
          <cell r="BO525">
            <v>38675.00000000008</v>
          </cell>
          <cell r="BP525">
            <v>75.000000000000014</v>
          </cell>
          <cell r="BQ525">
            <v>44625.000000000007</v>
          </cell>
          <cell r="BR525">
            <v>28.999999999999975</v>
          </cell>
          <cell r="BS525">
            <v>18849.999999999985</v>
          </cell>
          <cell r="BT525">
            <v>42.000000000000043</v>
          </cell>
          <cell r="BU525">
            <v>29400.000000000029</v>
          </cell>
          <cell r="BV525">
            <v>11.000000000000021</v>
          </cell>
          <cell r="BW525">
            <v>9790.0000000000182</v>
          </cell>
          <cell r="BX525">
            <v>175580.00000000006</v>
          </cell>
          <cell r="BY525">
            <v>175580.00000000006</v>
          </cell>
          <cell r="BZ525">
            <v>0</v>
          </cell>
          <cell r="CA525">
            <v>351390</v>
          </cell>
          <cell r="CB525">
            <v>351390</v>
          </cell>
          <cell r="CC525">
            <v>0</v>
          </cell>
          <cell r="CD525">
            <v>0</v>
          </cell>
          <cell r="CE525">
            <v>35.147928994082818</v>
          </cell>
          <cell r="CF525">
            <v>22.679951240236672</v>
          </cell>
          <cell r="CG525">
            <v>34.952662721893468</v>
          </cell>
          <cell r="CH525">
            <v>22.553951511124243</v>
          </cell>
          <cell r="CI525">
            <v>34.757396449704125</v>
          </cell>
          <cell r="CJ525">
            <v>22.427951782011821</v>
          </cell>
          <cell r="CK525">
            <v>39.151515151515099</v>
          </cell>
          <cell r="CL525">
            <v>24.89469567151512</v>
          </cell>
          <cell r="CM525">
            <v>52.484472049689415</v>
          </cell>
          <cell r="CN525">
            <v>30.464824363354026</v>
          </cell>
          <cell r="CO525">
            <v>123.02137456824188</v>
          </cell>
          <cell r="CP525">
            <v>210366.55051169361</v>
          </cell>
          <cell r="CQ525">
            <v>210366.55051169361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13.165317919075104</v>
          </cell>
          <cell r="CZ525">
            <v>20142.936416184908</v>
          </cell>
          <cell r="DA525">
            <v>20142.936416184908</v>
          </cell>
          <cell r="DB525">
            <v>0</v>
          </cell>
          <cell r="DC525">
            <v>4787098.6969278781</v>
          </cell>
          <cell r="DD525">
            <v>4787098.6969278781</v>
          </cell>
          <cell r="DE525">
            <v>0</v>
          </cell>
          <cell r="DF525">
            <v>121300</v>
          </cell>
          <cell r="DG525">
            <v>121300</v>
          </cell>
          <cell r="DH525">
            <v>175.2</v>
          </cell>
          <cell r="DI525">
            <v>0</v>
          </cell>
          <cell r="DJ525">
            <v>0</v>
          </cell>
          <cell r="DK525">
            <v>1.361</v>
          </cell>
          <cell r="DL525">
            <v>0</v>
          </cell>
          <cell r="DO525">
            <v>0</v>
          </cell>
          <cell r="DP525">
            <v>0</v>
          </cell>
          <cell r="DQ525">
            <v>0</v>
          </cell>
          <cell r="DR525">
            <v>1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DZ525">
            <v>0</v>
          </cell>
          <cell r="EA525">
            <v>21768.6</v>
          </cell>
          <cell r="EB525">
            <v>21768.6</v>
          </cell>
          <cell r="EC525">
            <v>861.80000000000291</v>
          </cell>
          <cell r="ED525">
            <v>0</v>
          </cell>
          <cell r="EE525">
            <v>22630.400000000001</v>
          </cell>
          <cell r="EF525">
            <v>0</v>
          </cell>
          <cell r="EG525">
            <v>22630.400000000001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M525">
            <v>0</v>
          </cell>
          <cell r="EN525">
            <v>0</v>
          </cell>
          <cell r="EO525">
            <v>0</v>
          </cell>
          <cell r="EP525">
            <v>0</v>
          </cell>
          <cell r="EQ525">
            <v>143930.4</v>
          </cell>
          <cell r="ER525">
            <v>143930.4</v>
          </cell>
          <cell r="ES525">
            <v>0</v>
          </cell>
          <cell r="ET525">
            <v>4931029.0969278784</v>
          </cell>
          <cell r="EU525">
            <v>4931029.0969278784</v>
          </cell>
          <cell r="EV525">
            <v>4908398.6969278781</v>
          </cell>
          <cell r="EW525">
            <v>5603.1948595067097</v>
          </cell>
          <cell r="EX525">
            <v>5525</v>
          </cell>
          <cell r="EY525">
            <v>0</v>
          </cell>
          <cell r="EZ525">
            <v>4839900</v>
          </cell>
          <cell r="FA525">
            <v>0</v>
          </cell>
          <cell r="FB525">
            <v>4931029.0969278784</v>
          </cell>
          <cell r="FC525">
            <v>4908337.8744052658</v>
          </cell>
          <cell r="FD525">
            <v>0</v>
          </cell>
          <cell r="FE525">
            <v>4931029.0969278784</v>
          </cell>
        </row>
        <row r="526">
          <cell r="A526">
            <v>5448</v>
          </cell>
          <cell r="B526">
            <v>8815448</v>
          </cell>
          <cell r="E526" t="str">
            <v>St Helena School</v>
          </cell>
          <cell r="F526" t="str">
            <v>S</v>
          </cell>
          <cell r="G526" t="str">
            <v/>
          </cell>
          <cell r="H526" t="str">
            <v/>
          </cell>
          <cell r="I526" t="str">
            <v>Y</v>
          </cell>
          <cell r="K526">
            <v>5448</v>
          </cell>
          <cell r="L526">
            <v>137944</v>
          </cell>
          <cell r="O526">
            <v>0</v>
          </cell>
          <cell r="P526">
            <v>3</v>
          </cell>
          <cell r="Q526">
            <v>2</v>
          </cell>
          <cell r="S526">
            <v>0</v>
          </cell>
          <cell r="T526">
            <v>0</v>
          </cell>
          <cell r="V526">
            <v>0</v>
          </cell>
          <cell r="W526">
            <v>198</v>
          </cell>
          <cell r="X526">
            <v>199</v>
          </cell>
          <cell r="Y526">
            <v>198</v>
          </cell>
          <cell r="Z526">
            <v>197</v>
          </cell>
          <cell r="AA526">
            <v>196</v>
          </cell>
          <cell r="AB526">
            <v>595</v>
          </cell>
          <cell r="AC526">
            <v>393</v>
          </cell>
          <cell r="AD526">
            <v>988</v>
          </cell>
          <cell r="AE526">
            <v>988</v>
          </cell>
          <cell r="AF526">
            <v>0</v>
          </cell>
          <cell r="AG526">
            <v>2634213.75</v>
          </cell>
          <cell r="AH526">
            <v>2118914.52</v>
          </cell>
          <cell r="AI526">
            <v>4753128.2699999996</v>
          </cell>
          <cell r="AJ526">
            <v>4753128.2699999996</v>
          </cell>
          <cell r="AK526">
            <v>0</v>
          </cell>
          <cell r="AL526">
            <v>0</v>
          </cell>
          <cell r="AM526">
            <v>215.00000000000034</v>
          </cell>
          <cell r="AN526">
            <v>101050.00000000016</v>
          </cell>
          <cell r="AO526">
            <v>101050.00000000016</v>
          </cell>
          <cell r="AP526">
            <v>0</v>
          </cell>
          <cell r="AQ526">
            <v>0</v>
          </cell>
          <cell r="AR526">
            <v>283.00000000000023</v>
          </cell>
          <cell r="AS526">
            <v>244795.0000000002</v>
          </cell>
          <cell r="AT526">
            <v>244795.0000000002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529.53596757852085</v>
          </cell>
          <cell r="BK526">
            <v>0</v>
          </cell>
          <cell r="BL526">
            <v>149.15096251266434</v>
          </cell>
          <cell r="BM526">
            <v>47728.308004052589</v>
          </cell>
          <cell r="BN526">
            <v>132.1337386018235</v>
          </cell>
          <cell r="BO526">
            <v>56156.838905774988</v>
          </cell>
          <cell r="BP526">
            <v>41.041540020263405</v>
          </cell>
          <cell r="BQ526">
            <v>24419.716312056727</v>
          </cell>
          <cell r="BR526">
            <v>51.051671732522841</v>
          </cell>
          <cell r="BS526">
            <v>33183.586626139848</v>
          </cell>
          <cell r="BT526">
            <v>85.086119554204672</v>
          </cell>
          <cell r="BU526">
            <v>59560.283687943273</v>
          </cell>
          <cell r="BV526">
            <v>0</v>
          </cell>
          <cell r="BW526">
            <v>0</v>
          </cell>
          <cell r="BX526">
            <v>221048.73353596742</v>
          </cell>
          <cell r="BY526">
            <v>221048.73353596742</v>
          </cell>
          <cell r="BZ526">
            <v>0</v>
          </cell>
          <cell r="CA526">
            <v>566893.73353596777</v>
          </cell>
          <cell r="CB526">
            <v>566893.73353596777</v>
          </cell>
          <cell r="CC526">
            <v>0</v>
          </cell>
          <cell r="CD526">
            <v>0</v>
          </cell>
          <cell r="CE526">
            <v>74.25</v>
          </cell>
          <cell r="CF526">
            <v>47.911396994999997</v>
          </cell>
          <cell r="CG526">
            <v>74.625</v>
          </cell>
          <cell r="CH526">
            <v>48.153373747499998</v>
          </cell>
          <cell r="CI526">
            <v>74.25</v>
          </cell>
          <cell r="CJ526">
            <v>47.911396994999997</v>
          </cell>
          <cell r="CK526">
            <v>90.513513513513416</v>
          </cell>
          <cell r="CL526">
            <v>57.553490953243184</v>
          </cell>
          <cell r="CM526">
            <v>82.637837837837907</v>
          </cell>
          <cell r="CN526">
            <v>47.967467656216257</v>
          </cell>
          <cell r="CO526">
            <v>249.49712634695942</v>
          </cell>
          <cell r="CP526">
            <v>426640.08605330059</v>
          </cell>
          <cell r="CQ526">
            <v>426640.08605330059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34.103553299492361</v>
          </cell>
          <cell r="CZ526">
            <v>52178.436548223312</v>
          </cell>
          <cell r="DA526">
            <v>52178.436548223312</v>
          </cell>
          <cell r="DB526">
            <v>0</v>
          </cell>
          <cell r="DC526">
            <v>5798840.5261374917</v>
          </cell>
          <cell r="DD526">
            <v>5798840.5261374917</v>
          </cell>
          <cell r="DE526">
            <v>0</v>
          </cell>
          <cell r="DF526">
            <v>121300</v>
          </cell>
          <cell r="DG526">
            <v>121300</v>
          </cell>
          <cell r="DH526">
            <v>197.6</v>
          </cell>
          <cell r="DI526">
            <v>0</v>
          </cell>
          <cell r="DJ526">
            <v>0</v>
          </cell>
          <cell r="DK526">
            <v>2.008</v>
          </cell>
          <cell r="DL526">
            <v>0</v>
          </cell>
          <cell r="DO526">
            <v>0</v>
          </cell>
          <cell r="DP526">
            <v>0</v>
          </cell>
          <cell r="DQ526">
            <v>0</v>
          </cell>
          <cell r="DR526">
            <v>1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0</v>
          </cell>
          <cell r="DX526">
            <v>0</v>
          </cell>
          <cell r="DY526">
            <v>0</v>
          </cell>
          <cell r="DZ526">
            <v>0</v>
          </cell>
          <cell r="EA526">
            <v>21966.493999999999</v>
          </cell>
          <cell r="EB526">
            <v>21966.493999999999</v>
          </cell>
          <cell r="EC526">
            <v>0</v>
          </cell>
          <cell r="ED526">
            <v>0</v>
          </cell>
          <cell r="EE526">
            <v>21966.493999999999</v>
          </cell>
          <cell r="EF526">
            <v>0</v>
          </cell>
          <cell r="EG526">
            <v>21966.494000000002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M526">
            <v>0</v>
          </cell>
          <cell r="EN526">
            <v>0</v>
          </cell>
          <cell r="EO526">
            <v>0</v>
          </cell>
          <cell r="EP526">
            <v>0</v>
          </cell>
          <cell r="EQ526">
            <v>143266.49400000001</v>
          </cell>
          <cell r="ER526">
            <v>143266.49400000001</v>
          </cell>
          <cell r="ES526">
            <v>0</v>
          </cell>
          <cell r="ET526">
            <v>5942107.0201374916</v>
          </cell>
          <cell r="EU526">
            <v>5942107.0201374916</v>
          </cell>
          <cell r="EV526">
            <v>5920140.5261374917</v>
          </cell>
          <cell r="EW526">
            <v>5992.045066940781</v>
          </cell>
          <cell r="EX526">
            <v>5525</v>
          </cell>
          <cell r="EY526">
            <v>0</v>
          </cell>
          <cell r="EZ526">
            <v>5458700</v>
          </cell>
          <cell r="FA526">
            <v>0</v>
          </cell>
          <cell r="FB526">
            <v>5942107.0201374916</v>
          </cell>
          <cell r="FC526">
            <v>5731272.5825469475</v>
          </cell>
          <cell r="FD526">
            <v>0</v>
          </cell>
          <cell r="FE526">
            <v>5942107.0201374916</v>
          </cell>
        </row>
        <row r="527">
          <cell r="A527">
            <v>4701</v>
          </cell>
          <cell r="B527">
            <v>8814701</v>
          </cell>
          <cell r="C527">
            <v>5690</v>
          </cell>
          <cell r="D527" t="str">
            <v>RB055690</v>
          </cell>
          <cell r="E527" t="str">
            <v>St John Payne Catholic School, Chelmsford</v>
          </cell>
          <cell r="F527" t="str">
            <v>S</v>
          </cell>
          <cell r="G527" t="str">
            <v>Y</v>
          </cell>
          <cell r="H527">
            <v>10023592</v>
          </cell>
          <cell r="I527" t="str">
            <v/>
          </cell>
          <cell r="J527" t="str">
            <v>VI</v>
          </cell>
          <cell r="K527">
            <v>4701</v>
          </cell>
          <cell r="L527">
            <v>115238</v>
          </cell>
          <cell r="O527">
            <v>0</v>
          </cell>
          <cell r="P527">
            <v>3</v>
          </cell>
          <cell r="Q527">
            <v>2</v>
          </cell>
          <cell r="S527">
            <v>0</v>
          </cell>
          <cell r="T527">
            <v>0</v>
          </cell>
          <cell r="V527">
            <v>0</v>
          </cell>
          <cell r="W527">
            <v>188</v>
          </cell>
          <cell r="X527">
            <v>191</v>
          </cell>
          <cell r="Y527">
            <v>189</v>
          </cell>
          <cell r="Z527">
            <v>186</v>
          </cell>
          <cell r="AA527">
            <v>190</v>
          </cell>
          <cell r="AB527">
            <v>568</v>
          </cell>
          <cell r="AC527">
            <v>376</v>
          </cell>
          <cell r="AD527">
            <v>944</v>
          </cell>
          <cell r="AE527">
            <v>944</v>
          </cell>
          <cell r="AF527">
            <v>0</v>
          </cell>
          <cell r="AG527">
            <v>2514678</v>
          </cell>
          <cell r="AH527">
            <v>2027256.6400000001</v>
          </cell>
          <cell r="AI527">
            <v>4541934.6400000006</v>
          </cell>
          <cell r="AJ527">
            <v>4541934.6400000006</v>
          </cell>
          <cell r="AK527">
            <v>0</v>
          </cell>
          <cell r="AL527">
            <v>0</v>
          </cell>
          <cell r="AM527">
            <v>138.9999999999996</v>
          </cell>
          <cell r="AN527">
            <v>65329.999999999811</v>
          </cell>
          <cell r="AO527">
            <v>65329.999999999811</v>
          </cell>
          <cell r="AP527">
            <v>0</v>
          </cell>
          <cell r="AQ527">
            <v>0</v>
          </cell>
          <cell r="AR527">
            <v>190.99999999999974</v>
          </cell>
          <cell r="AS527">
            <v>165214.99999999977</v>
          </cell>
          <cell r="AT527">
            <v>165214.99999999977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611.64793213149528</v>
          </cell>
          <cell r="BK527">
            <v>0</v>
          </cell>
          <cell r="BL527">
            <v>134.14209968186648</v>
          </cell>
          <cell r="BM527">
            <v>42925.471898197276</v>
          </cell>
          <cell r="BN527">
            <v>66.069989395546159</v>
          </cell>
          <cell r="BO527">
            <v>28079.745493107119</v>
          </cell>
          <cell r="BP527">
            <v>70.074231177094333</v>
          </cell>
          <cell r="BQ527">
            <v>41694.16755037113</v>
          </cell>
          <cell r="BR527">
            <v>59.06256627783668</v>
          </cell>
          <cell r="BS527">
            <v>38390.668080593845</v>
          </cell>
          <cell r="BT527">
            <v>2.002120890774123</v>
          </cell>
          <cell r="BU527">
            <v>1401.4846235418861</v>
          </cell>
          <cell r="BV527">
            <v>1.0010604453870662</v>
          </cell>
          <cell r="BW527">
            <v>890.94379639448891</v>
          </cell>
          <cell r="BX527">
            <v>153382.48144220572</v>
          </cell>
          <cell r="BY527">
            <v>153382.48144220572</v>
          </cell>
          <cell r="BZ527">
            <v>0</v>
          </cell>
          <cell r="CA527">
            <v>383927.48144220532</v>
          </cell>
          <cell r="CB527">
            <v>383927.48144220532</v>
          </cell>
          <cell r="CC527">
            <v>0</v>
          </cell>
          <cell r="CD527">
            <v>0</v>
          </cell>
          <cell r="CE527">
            <v>51.565714285714236</v>
          </cell>
          <cell r="CF527">
            <v>33.273877555199967</v>
          </cell>
          <cell r="CG527">
            <v>52.388571428571382</v>
          </cell>
          <cell r="CH527">
            <v>33.80484368639997</v>
          </cell>
          <cell r="CI527">
            <v>51.839999999999947</v>
          </cell>
          <cell r="CJ527">
            <v>33.450866265599963</v>
          </cell>
          <cell r="CK527">
            <v>52.542372881355988</v>
          </cell>
          <cell r="CL527">
            <v>33.409342593220373</v>
          </cell>
          <cell r="CM527">
            <v>64.388888888888914</v>
          </cell>
          <cell r="CN527">
            <v>37.374791330555574</v>
          </cell>
          <cell r="CO527">
            <v>171.31372143097585</v>
          </cell>
          <cell r="CP527">
            <v>292946.46364696871</v>
          </cell>
          <cell r="CQ527">
            <v>292946.46364696871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13.358490566037721</v>
          </cell>
          <cell r="CZ527">
            <v>20438.490566037715</v>
          </cell>
          <cell r="DA527">
            <v>20438.490566037715</v>
          </cell>
          <cell r="DB527">
            <v>0</v>
          </cell>
          <cell r="DC527">
            <v>5239247.0756552126</v>
          </cell>
          <cell r="DD527">
            <v>5239247.0756552126</v>
          </cell>
          <cell r="DE527">
            <v>0</v>
          </cell>
          <cell r="DF527">
            <v>121300</v>
          </cell>
          <cell r="DG527">
            <v>121300</v>
          </cell>
          <cell r="DH527">
            <v>188.8</v>
          </cell>
          <cell r="DI527">
            <v>0</v>
          </cell>
          <cell r="DJ527">
            <v>0</v>
          </cell>
          <cell r="DK527">
            <v>2.2490000000000001</v>
          </cell>
          <cell r="DL527">
            <v>0</v>
          </cell>
          <cell r="DO527">
            <v>0</v>
          </cell>
          <cell r="DP527">
            <v>0</v>
          </cell>
          <cell r="DQ527">
            <v>0</v>
          </cell>
          <cell r="DR527">
            <v>1</v>
          </cell>
          <cell r="DS527">
            <v>0</v>
          </cell>
          <cell r="DT527">
            <v>0</v>
          </cell>
          <cell r="DU527">
            <v>0</v>
          </cell>
          <cell r="DV527">
            <v>0</v>
          </cell>
          <cell r="DW527">
            <v>0</v>
          </cell>
          <cell r="DX527">
            <v>0</v>
          </cell>
          <cell r="DY527">
            <v>0</v>
          </cell>
          <cell r="DZ527">
            <v>0</v>
          </cell>
          <cell r="EA527">
            <v>33536</v>
          </cell>
          <cell r="EB527">
            <v>34060</v>
          </cell>
          <cell r="EC527">
            <v>0</v>
          </cell>
          <cell r="ED527">
            <v>0</v>
          </cell>
          <cell r="EE527">
            <v>34060</v>
          </cell>
          <cell r="EF527">
            <v>0</v>
          </cell>
          <cell r="EG527">
            <v>34060</v>
          </cell>
          <cell r="EH527">
            <v>0</v>
          </cell>
          <cell r="EI527">
            <v>0</v>
          </cell>
          <cell r="EJ527">
            <v>0</v>
          </cell>
          <cell r="EK527">
            <v>0</v>
          </cell>
          <cell r="EM527">
            <v>0</v>
          </cell>
          <cell r="EN527">
            <v>0</v>
          </cell>
          <cell r="EO527">
            <v>0</v>
          </cell>
          <cell r="EP527">
            <v>0</v>
          </cell>
          <cell r="EQ527">
            <v>155360</v>
          </cell>
          <cell r="ER527">
            <v>155360</v>
          </cell>
          <cell r="ES527">
            <v>0</v>
          </cell>
          <cell r="ET527">
            <v>5394607.0756552126</v>
          </cell>
          <cell r="EU527">
            <v>5394607.0756552126</v>
          </cell>
          <cell r="EV527">
            <v>5360547.0756552126</v>
          </cell>
          <cell r="EW527">
            <v>5678.5456309906913</v>
          </cell>
          <cell r="EX527">
            <v>5525</v>
          </cell>
          <cell r="EY527">
            <v>0</v>
          </cell>
          <cell r="EZ527">
            <v>5215600</v>
          </cell>
          <cell r="FA527">
            <v>0</v>
          </cell>
          <cell r="FB527">
            <v>5394607.0756552126</v>
          </cell>
          <cell r="FC527">
            <v>5285329.5080340952</v>
          </cell>
          <cell r="FD527">
            <v>0</v>
          </cell>
          <cell r="FE527">
            <v>5394607.0756552126</v>
          </cell>
        </row>
        <row r="528">
          <cell r="A528">
            <v>4023</v>
          </cell>
          <cell r="B528">
            <v>8814023</v>
          </cell>
          <cell r="E528" t="str">
            <v>Epping St Johns Church of England School</v>
          </cell>
          <cell r="F528" t="str">
            <v>S</v>
          </cell>
          <cell r="G528" t="str">
            <v/>
          </cell>
          <cell r="H528" t="str">
            <v/>
          </cell>
          <cell r="I528" t="str">
            <v>Y</v>
          </cell>
          <cell r="K528">
            <v>4023</v>
          </cell>
          <cell r="L528">
            <v>145050</v>
          </cell>
          <cell r="O528">
            <v>0</v>
          </cell>
          <cell r="P528">
            <v>3</v>
          </cell>
          <cell r="Q528">
            <v>2</v>
          </cell>
          <cell r="S528">
            <v>0</v>
          </cell>
          <cell r="T528">
            <v>0</v>
          </cell>
          <cell r="V528">
            <v>0</v>
          </cell>
          <cell r="W528">
            <v>163</v>
          </cell>
          <cell r="X528">
            <v>173</v>
          </cell>
          <cell r="Y528">
            <v>173</v>
          </cell>
          <cell r="Z528">
            <v>165</v>
          </cell>
          <cell r="AA528">
            <v>164</v>
          </cell>
          <cell r="AB528">
            <v>509</v>
          </cell>
          <cell r="AC528">
            <v>329</v>
          </cell>
          <cell r="AD528">
            <v>838</v>
          </cell>
          <cell r="AE528">
            <v>838</v>
          </cell>
          <cell r="AF528">
            <v>0</v>
          </cell>
          <cell r="AG528">
            <v>2253470.25</v>
          </cell>
          <cell r="AH528">
            <v>1773849.56</v>
          </cell>
          <cell r="AI528">
            <v>4027319.81</v>
          </cell>
          <cell r="AJ528">
            <v>4027319.81</v>
          </cell>
          <cell r="AK528">
            <v>0</v>
          </cell>
          <cell r="AL528">
            <v>0</v>
          </cell>
          <cell r="AM528">
            <v>122.00000000000014</v>
          </cell>
          <cell r="AN528">
            <v>57340.000000000065</v>
          </cell>
          <cell r="AO528">
            <v>57340.000000000065</v>
          </cell>
          <cell r="AP528">
            <v>0</v>
          </cell>
          <cell r="AQ528">
            <v>0</v>
          </cell>
          <cell r="AR528">
            <v>149.0000000000002</v>
          </cell>
          <cell r="AS528">
            <v>128885.00000000017</v>
          </cell>
          <cell r="AT528">
            <v>128885.00000000017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621.4832535885165</v>
          </cell>
          <cell r="BK528">
            <v>0</v>
          </cell>
          <cell r="BL528">
            <v>94.224880382775282</v>
          </cell>
          <cell r="BM528">
            <v>30151.961722488089</v>
          </cell>
          <cell r="BN528">
            <v>120.28708133971264</v>
          </cell>
          <cell r="BO528">
            <v>51122.009569377871</v>
          </cell>
          <cell r="BP528">
            <v>1.0023923444976097</v>
          </cell>
          <cell r="BQ528">
            <v>596.4234449760778</v>
          </cell>
          <cell r="BR528">
            <v>1.0023923444976097</v>
          </cell>
          <cell r="BS528">
            <v>651.55502392344636</v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>
            <v>82521.949760765492</v>
          </cell>
          <cell r="BY528">
            <v>82521.949760765492</v>
          </cell>
          <cell r="BZ528">
            <v>0</v>
          </cell>
          <cell r="CA528">
            <v>268746.94976076571</v>
          </cell>
          <cell r="CB528">
            <v>268746.94976076571</v>
          </cell>
          <cell r="CC528">
            <v>0</v>
          </cell>
          <cell r="CD528">
            <v>0</v>
          </cell>
          <cell r="CE528">
            <v>59.798816568047371</v>
          </cell>
          <cell r="CF528">
            <v>38.586462497278127</v>
          </cell>
          <cell r="CG528">
            <v>63.467455621301809</v>
          </cell>
          <cell r="CH528">
            <v>40.95373013514795</v>
          </cell>
          <cell r="CI528">
            <v>63.467455621301809</v>
          </cell>
          <cell r="CJ528">
            <v>40.95373013514795</v>
          </cell>
          <cell r="CK528">
            <v>60.36585365853653</v>
          </cell>
          <cell r="CL528">
            <v>38.383943762195088</v>
          </cell>
          <cell r="CM528">
            <v>71.304347826086925</v>
          </cell>
          <cell r="CN528">
            <v>41.388897478260859</v>
          </cell>
          <cell r="CO528">
            <v>200.26676400802995</v>
          </cell>
          <cell r="CP528">
            <v>342456.16645373125</v>
          </cell>
          <cell r="CQ528">
            <v>342456.16645373125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3.04727272727273</v>
          </cell>
          <cell r="CZ528">
            <v>4662.327272727277</v>
          </cell>
          <cell r="DA528">
            <v>4662.327272727277</v>
          </cell>
          <cell r="DB528">
            <v>0</v>
          </cell>
          <cell r="DC528">
            <v>4643185.2534872247</v>
          </cell>
          <cell r="DD528">
            <v>4643185.2534872247</v>
          </cell>
          <cell r="DE528">
            <v>0</v>
          </cell>
          <cell r="DF528">
            <v>121300</v>
          </cell>
          <cell r="DG528">
            <v>121300</v>
          </cell>
          <cell r="DH528">
            <v>167.6</v>
          </cell>
          <cell r="DI528">
            <v>0</v>
          </cell>
          <cell r="DJ528">
            <v>0</v>
          </cell>
          <cell r="DK528">
            <v>4.1059999999999999</v>
          </cell>
          <cell r="DL528">
            <v>1</v>
          </cell>
          <cell r="DO528">
            <v>0</v>
          </cell>
          <cell r="DP528">
            <v>0</v>
          </cell>
          <cell r="DQ528">
            <v>0</v>
          </cell>
          <cell r="DR528">
            <v>1.0156360164</v>
          </cell>
          <cell r="DS528">
            <v>0</v>
          </cell>
          <cell r="DT528">
            <v>74497.569561084441</v>
          </cell>
          <cell r="DU528">
            <v>74497.569561084441</v>
          </cell>
          <cell r="DV528">
            <v>0</v>
          </cell>
          <cell r="DW528">
            <v>0</v>
          </cell>
          <cell r="DX528">
            <v>0</v>
          </cell>
          <cell r="DY528">
            <v>0</v>
          </cell>
          <cell r="DZ528">
            <v>0</v>
          </cell>
          <cell r="EA528">
            <v>37144.438000000002</v>
          </cell>
          <cell r="EB528">
            <v>37144.438000000002</v>
          </cell>
          <cell r="EC528">
            <v>0</v>
          </cell>
          <cell r="ED528">
            <v>0</v>
          </cell>
          <cell r="EE528">
            <v>37144.438000000002</v>
          </cell>
          <cell r="EF528">
            <v>0</v>
          </cell>
          <cell r="EG528">
            <v>37144.438000000002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M528">
            <v>0</v>
          </cell>
          <cell r="EN528">
            <v>0</v>
          </cell>
          <cell r="EO528">
            <v>0</v>
          </cell>
          <cell r="EP528">
            <v>0</v>
          </cell>
          <cell r="EQ528">
            <v>232942.00756108444</v>
          </cell>
          <cell r="ER528">
            <v>232942.00756108444</v>
          </cell>
          <cell r="ES528">
            <v>0</v>
          </cell>
          <cell r="ET528">
            <v>4876127.2610483095</v>
          </cell>
          <cell r="EU528">
            <v>4876127.2610483095</v>
          </cell>
          <cell r="EV528">
            <v>4838982.8230483094</v>
          </cell>
          <cell r="EW528">
            <v>5774.4425096041878</v>
          </cell>
          <cell r="EX528">
            <v>5525</v>
          </cell>
          <cell r="EY528">
            <v>0</v>
          </cell>
          <cell r="EZ528">
            <v>4629950</v>
          </cell>
          <cell r="FA528">
            <v>0</v>
          </cell>
          <cell r="FB528">
            <v>4876127.2610483095</v>
          </cell>
          <cell r="FC528">
            <v>4801469.0717989979</v>
          </cell>
          <cell r="FD528">
            <v>0</v>
          </cell>
          <cell r="FE528">
            <v>4876127.2610483095</v>
          </cell>
        </row>
        <row r="529">
          <cell r="A529">
            <v>5458</v>
          </cell>
          <cell r="B529">
            <v>8815458</v>
          </cell>
          <cell r="E529" t="str">
            <v>St Mark's West Essex Catholic School</v>
          </cell>
          <cell r="F529" t="str">
            <v>S</v>
          </cell>
          <cell r="G529" t="str">
            <v/>
          </cell>
          <cell r="H529" t="str">
            <v/>
          </cell>
          <cell r="I529" t="str">
            <v>Y</v>
          </cell>
          <cell r="J529" t="str">
            <v>VI</v>
          </cell>
          <cell r="K529">
            <v>5458</v>
          </cell>
          <cell r="L529">
            <v>137058</v>
          </cell>
          <cell r="O529">
            <v>0</v>
          </cell>
          <cell r="P529">
            <v>3</v>
          </cell>
          <cell r="Q529">
            <v>2</v>
          </cell>
          <cell r="S529">
            <v>0</v>
          </cell>
          <cell r="T529">
            <v>0</v>
          </cell>
          <cell r="V529">
            <v>0</v>
          </cell>
          <cell r="W529">
            <v>174</v>
          </cell>
          <cell r="X529">
            <v>175</v>
          </cell>
          <cell r="Y529">
            <v>172</v>
          </cell>
          <cell r="Z529">
            <v>174</v>
          </cell>
          <cell r="AA529">
            <v>170</v>
          </cell>
          <cell r="AB529">
            <v>521</v>
          </cell>
          <cell r="AC529">
            <v>344</v>
          </cell>
          <cell r="AD529">
            <v>865</v>
          </cell>
          <cell r="AE529">
            <v>865</v>
          </cell>
          <cell r="AF529">
            <v>0</v>
          </cell>
          <cell r="AG529">
            <v>2306597.25</v>
          </cell>
          <cell r="AH529">
            <v>1854724.1600000001</v>
          </cell>
          <cell r="AI529">
            <v>4161321.41</v>
          </cell>
          <cell r="AJ529">
            <v>4161321.41</v>
          </cell>
          <cell r="AK529">
            <v>0</v>
          </cell>
          <cell r="AL529">
            <v>0</v>
          </cell>
          <cell r="AM529">
            <v>121.00000000000016</v>
          </cell>
          <cell r="AN529">
            <v>56870.000000000073</v>
          </cell>
          <cell r="AO529">
            <v>56870.000000000073</v>
          </cell>
          <cell r="AP529">
            <v>0</v>
          </cell>
          <cell r="AQ529">
            <v>0</v>
          </cell>
          <cell r="AR529">
            <v>171.99999999999986</v>
          </cell>
          <cell r="AS529">
            <v>148779.99999999988</v>
          </cell>
          <cell r="AT529">
            <v>148779.99999999988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265.6141367323288</v>
          </cell>
          <cell r="BK529">
            <v>0</v>
          </cell>
          <cell r="BL529">
            <v>267.61877172653539</v>
          </cell>
          <cell r="BM529">
            <v>85638.006952491327</v>
          </cell>
          <cell r="BN529">
            <v>227.52607184241063</v>
          </cell>
          <cell r="BO529">
            <v>96698.58053302452</v>
          </cell>
          <cell r="BP529">
            <v>46.106604866743929</v>
          </cell>
          <cell r="BQ529">
            <v>27433.429895712638</v>
          </cell>
          <cell r="BR529">
            <v>58.134414831981452</v>
          </cell>
          <cell r="BS529">
            <v>37787.369640787947</v>
          </cell>
          <cell r="BT529">
            <v>0</v>
          </cell>
          <cell r="BU529">
            <v>0</v>
          </cell>
          <cell r="BV529">
            <v>0</v>
          </cell>
          <cell r="BW529">
            <v>0</v>
          </cell>
          <cell r="BX529">
            <v>247557.38702201645</v>
          </cell>
          <cell r="BY529">
            <v>247557.38702201645</v>
          </cell>
          <cell r="BZ529">
            <v>0</v>
          </cell>
          <cell r="CA529">
            <v>453207.3870220164</v>
          </cell>
          <cell r="CB529">
            <v>453207.3870220164</v>
          </cell>
          <cell r="CC529">
            <v>0</v>
          </cell>
          <cell r="CD529">
            <v>0</v>
          </cell>
          <cell r="CE529">
            <v>57.305389221556808</v>
          </cell>
          <cell r="CF529">
            <v>36.977525292215518</v>
          </cell>
          <cell r="CG529">
            <v>57.634730538922078</v>
          </cell>
          <cell r="CH529">
            <v>37.190039805389169</v>
          </cell>
          <cell r="CI529">
            <v>56.646706586826269</v>
          </cell>
          <cell r="CJ529">
            <v>36.552496265868214</v>
          </cell>
          <cell r="CK529">
            <v>51.785714285714356</v>
          </cell>
          <cell r="CL529">
            <v>32.928217267857185</v>
          </cell>
          <cell r="CM529">
            <v>55.97560975609759</v>
          </cell>
          <cell r="CN529">
            <v>32.491269384146364</v>
          </cell>
          <cell r="CO529">
            <v>176.13954801547646</v>
          </cell>
          <cell r="CP529">
            <v>301198.62710646476</v>
          </cell>
          <cell r="CQ529">
            <v>301198.62710646476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16.000000000000004</v>
          </cell>
          <cell r="CZ529">
            <v>24480.000000000004</v>
          </cell>
          <cell r="DA529">
            <v>24480.000000000004</v>
          </cell>
          <cell r="DB529">
            <v>0</v>
          </cell>
          <cell r="DC529">
            <v>4940207.4241284812</v>
          </cell>
          <cell r="DD529">
            <v>4940207.4241284812</v>
          </cell>
          <cell r="DE529">
            <v>0</v>
          </cell>
          <cell r="DF529">
            <v>121300</v>
          </cell>
          <cell r="DG529">
            <v>121300</v>
          </cell>
          <cell r="DH529">
            <v>173</v>
          </cell>
          <cell r="DI529">
            <v>0</v>
          </cell>
          <cell r="DJ529">
            <v>0</v>
          </cell>
          <cell r="DK529">
            <v>0.89</v>
          </cell>
          <cell r="DL529">
            <v>0</v>
          </cell>
          <cell r="DO529">
            <v>0</v>
          </cell>
          <cell r="DP529">
            <v>0</v>
          </cell>
          <cell r="DQ529">
            <v>0</v>
          </cell>
          <cell r="DR529">
            <v>1.0156360164</v>
          </cell>
          <cell r="DS529">
            <v>0</v>
          </cell>
          <cell r="DT529">
            <v>79141.813092394732</v>
          </cell>
          <cell r="DU529">
            <v>79141.813092394732</v>
          </cell>
          <cell r="DV529">
            <v>0</v>
          </cell>
          <cell r="DW529">
            <v>0</v>
          </cell>
          <cell r="DX529">
            <v>0</v>
          </cell>
          <cell r="DY529">
            <v>0</v>
          </cell>
          <cell r="DZ529">
            <v>0</v>
          </cell>
          <cell r="EA529">
            <v>23861.200000000001</v>
          </cell>
          <cell r="EB529">
            <v>23861.200000000001</v>
          </cell>
          <cell r="EC529">
            <v>0</v>
          </cell>
          <cell r="ED529">
            <v>0</v>
          </cell>
          <cell r="EE529">
            <v>23861.200000000001</v>
          </cell>
          <cell r="EF529">
            <v>0</v>
          </cell>
          <cell r="EG529">
            <v>23861.200000000001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M529">
            <v>0</v>
          </cell>
          <cell r="EN529">
            <v>0</v>
          </cell>
          <cell r="EO529">
            <v>0</v>
          </cell>
          <cell r="EP529">
            <v>0</v>
          </cell>
          <cell r="EQ529">
            <v>224303.01309239474</v>
          </cell>
          <cell r="ER529">
            <v>224303.01309239474</v>
          </cell>
          <cell r="ES529">
            <v>0</v>
          </cell>
          <cell r="ET529">
            <v>5164510.4372208761</v>
          </cell>
          <cell r="EU529">
            <v>5164510.4372208761</v>
          </cell>
          <cell r="EV529">
            <v>5140649.2372208759</v>
          </cell>
          <cell r="EW529">
            <v>5942.9470950530358</v>
          </cell>
          <cell r="EX529">
            <v>5525</v>
          </cell>
          <cell r="EY529">
            <v>0</v>
          </cell>
          <cell r="EZ529">
            <v>4779125</v>
          </cell>
          <cell r="FA529">
            <v>0</v>
          </cell>
          <cell r="FB529">
            <v>5164510.4372208761</v>
          </cell>
          <cell r="FC529">
            <v>5075797.425974112</v>
          </cell>
          <cell r="FD529">
            <v>0</v>
          </cell>
          <cell r="FE529">
            <v>5164510.4372208761</v>
          </cell>
        </row>
        <row r="530">
          <cell r="A530">
            <v>5433</v>
          </cell>
          <cell r="B530">
            <v>8815433</v>
          </cell>
          <cell r="E530" t="str">
            <v>St Martin's School Brentwood</v>
          </cell>
          <cell r="F530" t="str">
            <v>S</v>
          </cell>
          <cell r="G530" t="str">
            <v/>
          </cell>
          <cell r="H530" t="str">
            <v/>
          </cell>
          <cell r="I530" t="str">
            <v>Y</v>
          </cell>
          <cell r="J530" t="str">
            <v>VI</v>
          </cell>
          <cell r="K530">
            <v>5433</v>
          </cell>
          <cell r="L530">
            <v>136875</v>
          </cell>
          <cell r="O530">
            <v>0</v>
          </cell>
          <cell r="P530">
            <v>3</v>
          </cell>
          <cell r="Q530">
            <v>2</v>
          </cell>
          <cell r="S530">
            <v>0</v>
          </cell>
          <cell r="T530">
            <v>0</v>
          </cell>
          <cell r="V530">
            <v>0</v>
          </cell>
          <cell r="W530">
            <v>293</v>
          </cell>
          <cell r="X530">
            <v>260</v>
          </cell>
          <cell r="Y530">
            <v>292</v>
          </cell>
          <cell r="Z530">
            <v>290</v>
          </cell>
          <cell r="AA530">
            <v>288</v>
          </cell>
          <cell r="AB530">
            <v>845</v>
          </cell>
          <cell r="AC530">
            <v>578</v>
          </cell>
          <cell r="AD530">
            <v>1423</v>
          </cell>
          <cell r="AE530">
            <v>1423</v>
          </cell>
          <cell r="AF530">
            <v>0</v>
          </cell>
          <cell r="AG530">
            <v>3741026.25</v>
          </cell>
          <cell r="AH530">
            <v>3116367.9200000004</v>
          </cell>
          <cell r="AI530">
            <v>6857394.1699999999</v>
          </cell>
          <cell r="AJ530">
            <v>6857394.1699999999</v>
          </cell>
          <cell r="AK530">
            <v>0</v>
          </cell>
          <cell r="AL530">
            <v>0</v>
          </cell>
          <cell r="AM530">
            <v>147.99999999999929</v>
          </cell>
          <cell r="AN530">
            <v>69559.999999999665</v>
          </cell>
          <cell r="AO530">
            <v>69559.999999999665</v>
          </cell>
          <cell r="AP530">
            <v>0</v>
          </cell>
          <cell r="AQ530">
            <v>0</v>
          </cell>
          <cell r="AR530">
            <v>195.99999999999929</v>
          </cell>
          <cell r="AS530">
            <v>169539.99999999939</v>
          </cell>
          <cell r="AT530">
            <v>169539.99999999939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1127</v>
          </cell>
          <cell r="BK530">
            <v>0</v>
          </cell>
          <cell r="BL530">
            <v>169.0000000000002</v>
          </cell>
          <cell r="BM530">
            <v>54080.000000000065</v>
          </cell>
          <cell r="BN530">
            <v>62.999999999999972</v>
          </cell>
          <cell r="BO530">
            <v>26774.999999999989</v>
          </cell>
          <cell r="BP530">
            <v>20.000000000000004</v>
          </cell>
          <cell r="BQ530">
            <v>11900.000000000002</v>
          </cell>
          <cell r="BR530">
            <v>21.000000000000039</v>
          </cell>
          <cell r="BS530">
            <v>13650.000000000025</v>
          </cell>
          <cell r="BT530">
            <v>10.999999999999995</v>
          </cell>
          <cell r="BU530">
            <v>7699.9999999999964</v>
          </cell>
          <cell r="BV530">
            <v>12.000000000000002</v>
          </cell>
          <cell r="BW530">
            <v>10680.000000000002</v>
          </cell>
          <cell r="BX530">
            <v>124785.00000000009</v>
          </cell>
          <cell r="BY530">
            <v>124785.00000000009</v>
          </cell>
          <cell r="BZ530">
            <v>0</v>
          </cell>
          <cell r="CA530">
            <v>363884.99999999919</v>
          </cell>
          <cell r="CB530">
            <v>363884.99999999919</v>
          </cell>
          <cell r="CC530">
            <v>0</v>
          </cell>
          <cell r="CD530">
            <v>0</v>
          </cell>
          <cell r="CE530">
            <v>71.126811594202948</v>
          </cell>
          <cell r="CF530">
            <v>45.896093027318869</v>
          </cell>
          <cell r="CG530">
            <v>63.115942028985557</v>
          </cell>
          <cell r="CH530">
            <v>40.726908488405826</v>
          </cell>
          <cell r="CI530">
            <v>70.884057971014542</v>
          </cell>
          <cell r="CJ530">
            <v>45.739451071594232</v>
          </cell>
          <cell r="CK530">
            <v>72.234432234432205</v>
          </cell>
          <cell r="CL530">
            <v>45.930641522344303</v>
          </cell>
          <cell r="CM530">
            <v>86.923636363636405</v>
          </cell>
          <cell r="CN530">
            <v>50.45517676800003</v>
          </cell>
          <cell r="CO530">
            <v>228.74827087766326</v>
          </cell>
          <cell r="CP530">
            <v>391159.54320080415</v>
          </cell>
          <cell r="CQ530">
            <v>391159.54320080415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6.0042194092826975</v>
          </cell>
          <cell r="CZ530">
            <v>9186.4556962025272</v>
          </cell>
          <cell r="DA530">
            <v>9186.4556962025272</v>
          </cell>
          <cell r="DB530">
            <v>0</v>
          </cell>
          <cell r="DC530">
            <v>7621625.1688970057</v>
          </cell>
          <cell r="DD530">
            <v>7621625.1688970057</v>
          </cell>
          <cell r="DE530">
            <v>0</v>
          </cell>
          <cell r="DF530">
            <v>121300</v>
          </cell>
          <cell r="DG530">
            <v>121300</v>
          </cell>
          <cell r="DH530">
            <v>284.60000000000002</v>
          </cell>
          <cell r="DI530">
            <v>0</v>
          </cell>
          <cell r="DJ530">
            <v>0</v>
          </cell>
          <cell r="DK530">
            <v>1.5569999999999999</v>
          </cell>
          <cell r="DL530">
            <v>0</v>
          </cell>
          <cell r="DO530">
            <v>0</v>
          </cell>
          <cell r="DP530">
            <v>0</v>
          </cell>
          <cell r="DQ530">
            <v>0</v>
          </cell>
          <cell r="DR530">
            <v>1.0156360164</v>
          </cell>
          <cell r="DS530">
            <v>0</v>
          </cell>
          <cell r="DT530">
            <v>121068.50492484641</v>
          </cell>
          <cell r="DU530">
            <v>121068.50492484641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DZ530">
            <v>0</v>
          </cell>
          <cell r="EA530">
            <v>41412</v>
          </cell>
          <cell r="EB530">
            <v>41412</v>
          </cell>
          <cell r="EC530">
            <v>0</v>
          </cell>
          <cell r="ED530">
            <v>0</v>
          </cell>
          <cell r="EE530">
            <v>41412</v>
          </cell>
          <cell r="EF530">
            <v>0</v>
          </cell>
          <cell r="EG530">
            <v>41412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M530">
            <v>0</v>
          </cell>
          <cell r="EN530">
            <v>0</v>
          </cell>
          <cell r="EO530">
            <v>0</v>
          </cell>
          <cell r="EP530">
            <v>0</v>
          </cell>
          <cell r="EQ530">
            <v>283780.50492484641</v>
          </cell>
          <cell r="ER530">
            <v>283780.50492484641</v>
          </cell>
          <cell r="ES530">
            <v>0</v>
          </cell>
          <cell r="ET530">
            <v>7905405.6738218525</v>
          </cell>
          <cell r="EU530">
            <v>7905405.6738218525</v>
          </cell>
          <cell r="EV530">
            <v>7863993.6738218525</v>
          </cell>
          <cell r="EW530">
            <v>5526.3483301629321</v>
          </cell>
          <cell r="EX530">
            <v>5525</v>
          </cell>
          <cell r="EY530">
            <v>0</v>
          </cell>
          <cell r="EZ530">
            <v>7862075</v>
          </cell>
          <cell r="FA530">
            <v>0</v>
          </cell>
          <cell r="FB530">
            <v>7905405.6738218525</v>
          </cell>
          <cell r="FC530">
            <v>7839845.6080686934</v>
          </cell>
          <cell r="FD530">
            <v>0</v>
          </cell>
          <cell r="FE530">
            <v>7905405.6738218525</v>
          </cell>
        </row>
        <row r="531">
          <cell r="A531">
            <v>5462</v>
          </cell>
          <cell r="B531">
            <v>8815462</v>
          </cell>
          <cell r="E531" t="str">
            <v>The Stanway School</v>
          </cell>
          <cell r="F531" t="str">
            <v>S</v>
          </cell>
          <cell r="G531" t="str">
            <v/>
          </cell>
          <cell r="H531" t="str">
            <v/>
          </cell>
          <cell r="I531" t="str">
            <v>Y</v>
          </cell>
          <cell r="K531">
            <v>5462</v>
          </cell>
          <cell r="L531">
            <v>137927</v>
          </cell>
          <cell r="O531">
            <v>0</v>
          </cell>
          <cell r="P531">
            <v>3</v>
          </cell>
          <cell r="Q531">
            <v>2</v>
          </cell>
          <cell r="S531">
            <v>0</v>
          </cell>
          <cell r="T531">
            <v>0</v>
          </cell>
          <cell r="V531">
            <v>0</v>
          </cell>
          <cell r="W531">
            <v>281</v>
          </cell>
          <cell r="X531">
            <v>281</v>
          </cell>
          <cell r="Y531">
            <v>283</v>
          </cell>
          <cell r="Z531">
            <v>280</v>
          </cell>
          <cell r="AA531">
            <v>270</v>
          </cell>
          <cell r="AB531">
            <v>845</v>
          </cell>
          <cell r="AC531">
            <v>550</v>
          </cell>
          <cell r="AD531">
            <v>1395</v>
          </cell>
          <cell r="AE531">
            <v>1395</v>
          </cell>
          <cell r="AF531">
            <v>0</v>
          </cell>
          <cell r="AG531">
            <v>3741026.25</v>
          </cell>
          <cell r="AH531">
            <v>2965402</v>
          </cell>
          <cell r="AI531">
            <v>6706428.25</v>
          </cell>
          <cell r="AJ531">
            <v>6706428.25</v>
          </cell>
          <cell r="AK531">
            <v>0</v>
          </cell>
          <cell r="AL531">
            <v>0</v>
          </cell>
          <cell r="AM531">
            <v>121.00000000000003</v>
          </cell>
          <cell r="AN531">
            <v>56870.000000000015</v>
          </cell>
          <cell r="AO531">
            <v>56870.000000000015</v>
          </cell>
          <cell r="AP531">
            <v>0</v>
          </cell>
          <cell r="AQ531">
            <v>0</v>
          </cell>
          <cell r="AR531">
            <v>168.0000000000004</v>
          </cell>
          <cell r="AS531">
            <v>145320.00000000035</v>
          </cell>
          <cell r="AT531">
            <v>145320.00000000035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1318.8908829863608</v>
          </cell>
          <cell r="BK531">
            <v>0</v>
          </cell>
          <cell r="BL531">
            <v>17.024407753051015</v>
          </cell>
          <cell r="BM531">
            <v>5447.8104809763245</v>
          </cell>
          <cell r="BN531">
            <v>17.024407753051015</v>
          </cell>
          <cell r="BO531">
            <v>7235.373295046682</v>
          </cell>
          <cell r="BP531">
            <v>33.047379755922407</v>
          </cell>
          <cell r="BQ531">
            <v>19663.190954773832</v>
          </cell>
          <cell r="BR531">
            <v>6.0086145010768162</v>
          </cell>
          <cell r="BS531">
            <v>3905.5994256999306</v>
          </cell>
          <cell r="BT531">
            <v>3.0043072505384081</v>
          </cell>
          <cell r="BU531">
            <v>2103.0150753768858</v>
          </cell>
          <cell r="BV531">
            <v>0</v>
          </cell>
          <cell r="BW531">
            <v>0</v>
          </cell>
          <cell r="BX531">
            <v>38354.989231873653</v>
          </cell>
          <cell r="BY531">
            <v>38354.989231873653</v>
          </cell>
          <cell r="BZ531">
            <v>0</v>
          </cell>
          <cell r="CA531">
            <v>240544.989231874</v>
          </cell>
          <cell r="CB531">
            <v>240544.989231874</v>
          </cell>
          <cell r="CC531">
            <v>0</v>
          </cell>
          <cell r="CD531">
            <v>0</v>
          </cell>
          <cell r="CE531">
            <v>86.307142857142821</v>
          </cell>
          <cell r="CF531">
            <v>55.691525722999977</v>
          </cell>
          <cell r="CG531">
            <v>86.307142857142821</v>
          </cell>
          <cell r="CH531">
            <v>55.691525722999977</v>
          </cell>
          <cell r="CI531">
            <v>86.921428571428535</v>
          </cell>
          <cell r="CJ531">
            <v>56.087906688999972</v>
          </cell>
          <cell r="CK531">
            <v>106.37992831541209</v>
          </cell>
          <cell r="CL531">
            <v>67.642233786379862</v>
          </cell>
          <cell r="CM531">
            <v>96.501901140684552</v>
          </cell>
          <cell r="CN531">
            <v>56.014919349809972</v>
          </cell>
          <cell r="CO531">
            <v>291.12811127118977</v>
          </cell>
          <cell r="CP531">
            <v>497829.07027373451</v>
          </cell>
          <cell r="CQ531">
            <v>497829.07027373451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3.3056872037914724</v>
          </cell>
          <cell r="CZ531">
            <v>5057.7014218009526</v>
          </cell>
          <cell r="DA531">
            <v>5057.7014218009526</v>
          </cell>
          <cell r="DB531">
            <v>0</v>
          </cell>
          <cell r="DC531">
            <v>7449860.0109274089</v>
          </cell>
          <cell r="DD531">
            <v>7449860.0109274089</v>
          </cell>
          <cell r="DE531">
            <v>0</v>
          </cell>
          <cell r="DF531">
            <v>121300</v>
          </cell>
          <cell r="DG531">
            <v>121300</v>
          </cell>
          <cell r="DH531">
            <v>279</v>
          </cell>
          <cell r="DI531">
            <v>0</v>
          </cell>
          <cell r="DJ531">
            <v>0</v>
          </cell>
          <cell r="DK531">
            <v>2.7749999999999999</v>
          </cell>
          <cell r="DL531">
            <v>0.62499999999999989</v>
          </cell>
          <cell r="DO531">
            <v>0</v>
          </cell>
          <cell r="DP531">
            <v>0</v>
          </cell>
          <cell r="DQ531">
            <v>0</v>
          </cell>
          <cell r="DR531">
            <v>1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0</v>
          </cell>
          <cell r="DX531">
            <v>0</v>
          </cell>
          <cell r="DY531">
            <v>0</v>
          </cell>
          <cell r="DZ531">
            <v>0</v>
          </cell>
          <cell r="EA531">
            <v>40026.701999999997</v>
          </cell>
          <cell r="EB531">
            <v>40026.701999999997</v>
          </cell>
          <cell r="EC531">
            <v>0</v>
          </cell>
          <cell r="ED531">
            <v>0</v>
          </cell>
          <cell r="EE531">
            <v>40026.701999999997</v>
          </cell>
          <cell r="EF531">
            <v>0</v>
          </cell>
          <cell r="EG531">
            <v>40026.701999999997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M531">
            <v>0</v>
          </cell>
          <cell r="EN531">
            <v>0</v>
          </cell>
          <cell r="EO531">
            <v>0</v>
          </cell>
          <cell r="EP531">
            <v>0</v>
          </cell>
          <cell r="EQ531">
            <v>161326.70199999999</v>
          </cell>
          <cell r="ER531">
            <v>161326.70199999999</v>
          </cell>
          <cell r="ES531">
            <v>0</v>
          </cell>
          <cell r="ET531">
            <v>7611186.7129274085</v>
          </cell>
          <cell r="EU531">
            <v>7611186.7129274085</v>
          </cell>
          <cell r="EV531">
            <v>7571160.0109274089</v>
          </cell>
          <cell r="EW531">
            <v>5427.3548465429458</v>
          </cell>
          <cell r="EX531">
            <v>5525</v>
          </cell>
          <cell r="EY531">
            <v>97.645153457054221</v>
          </cell>
          <cell r="EZ531">
            <v>7707375</v>
          </cell>
          <cell r="FA531">
            <v>136214.98907259107</v>
          </cell>
          <cell r="FB531">
            <v>7747401.7019999996</v>
          </cell>
          <cell r="FC531">
            <v>7629982.9345996259</v>
          </cell>
          <cell r="FD531">
            <v>0</v>
          </cell>
          <cell r="FE531">
            <v>7747401.7019999996</v>
          </cell>
        </row>
        <row r="532">
          <cell r="A532">
            <v>4343</v>
          </cell>
          <cell r="B532">
            <v>8814343</v>
          </cell>
          <cell r="E532" t="str">
            <v>Stewards Academy - Science Specialist, Harlow</v>
          </cell>
          <cell r="F532" t="str">
            <v>S</v>
          </cell>
          <cell r="G532" t="str">
            <v/>
          </cell>
          <cell r="H532" t="str">
            <v/>
          </cell>
          <cell r="I532" t="str">
            <v>Y</v>
          </cell>
          <cell r="K532">
            <v>4343</v>
          </cell>
          <cell r="L532">
            <v>137552</v>
          </cell>
          <cell r="O532">
            <v>0</v>
          </cell>
          <cell r="P532">
            <v>3</v>
          </cell>
          <cell r="Q532">
            <v>2</v>
          </cell>
          <cell r="S532">
            <v>0</v>
          </cell>
          <cell r="T532">
            <v>0</v>
          </cell>
          <cell r="V532">
            <v>0</v>
          </cell>
          <cell r="W532">
            <v>197</v>
          </cell>
          <cell r="X532">
            <v>214</v>
          </cell>
          <cell r="Y532">
            <v>222</v>
          </cell>
          <cell r="Z532">
            <v>225</v>
          </cell>
          <cell r="AA532">
            <v>204</v>
          </cell>
          <cell r="AB532">
            <v>633</v>
          </cell>
          <cell r="AC532">
            <v>429</v>
          </cell>
          <cell r="AD532">
            <v>1062</v>
          </cell>
          <cell r="AE532">
            <v>1062</v>
          </cell>
          <cell r="AF532">
            <v>0</v>
          </cell>
          <cell r="AG532">
            <v>2802449.25</v>
          </cell>
          <cell r="AH532">
            <v>2313013.56</v>
          </cell>
          <cell r="AI532">
            <v>5115462.8100000005</v>
          </cell>
          <cell r="AJ532">
            <v>5115462.8100000005</v>
          </cell>
          <cell r="AK532">
            <v>0</v>
          </cell>
          <cell r="AL532">
            <v>0</v>
          </cell>
          <cell r="AM532">
            <v>243.99999999999972</v>
          </cell>
          <cell r="AN532">
            <v>114679.99999999987</v>
          </cell>
          <cell r="AO532">
            <v>114679.99999999987</v>
          </cell>
          <cell r="AP532">
            <v>0</v>
          </cell>
          <cell r="AQ532">
            <v>0</v>
          </cell>
          <cell r="AR532">
            <v>300.00000000000028</v>
          </cell>
          <cell r="AS532">
            <v>259500.00000000023</v>
          </cell>
          <cell r="AT532">
            <v>259500.00000000023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320.60377358490547</v>
          </cell>
          <cell r="BK532">
            <v>0</v>
          </cell>
          <cell r="BL532">
            <v>308.58113207547166</v>
          </cell>
          <cell r="BM532">
            <v>98745.962264150934</v>
          </cell>
          <cell r="BN532">
            <v>298.56226415094329</v>
          </cell>
          <cell r="BO532">
            <v>126888.9622641509</v>
          </cell>
          <cell r="BP532">
            <v>111.20943396226366</v>
          </cell>
          <cell r="BQ532">
            <v>66169.613207546878</v>
          </cell>
          <cell r="BR532">
            <v>23.043396226415126</v>
          </cell>
          <cell r="BS532">
            <v>14978.207547169832</v>
          </cell>
          <cell r="BT532">
            <v>0</v>
          </cell>
          <cell r="BU532">
            <v>0</v>
          </cell>
          <cell r="BV532">
            <v>0</v>
          </cell>
          <cell r="BW532">
            <v>0</v>
          </cell>
          <cell r="BX532">
            <v>306782.74528301851</v>
          </cell>
          <cell r="BY532">
            <v>306782.74528301851</v>
          </cell>
          <cell r="BZ532">
            <v>0</v>
          </cell>
          <cell r="CA532">
            <v>680962.74528301856</v>
          </cell>
          <cell r="CB532">
            <v>680962.74528301856</v>
          </cell>
          <cell r="CC532">
            <v>0</v>
          </cell>
          <cell r="CD532">
            <v>0</v>
          </cell>
          <cell r="CE532">
            <v>78.800000000000011</v>
          </cell>
          <cell r="CF532">
            <v>50.847381592000005</v>
          </cell>
          <cell r="CG532">
            <v>85.600000000000009</v>
          </cell>
          <cell r="CH532">
            <v>55.235226704000006</v>
          </cell>
          <cell r="CI532">
            <v>88.800000000000011</v>
          </cell>
          <cell r="CJ532">
            <v>57.300094992000005</v>
          </cell>
          <cell r="CK532">
            <v>89.383561643835677</v>
          </cell>
          <cell r="CL532">
            <v>56.835005147260311</v>
          </cell>
          <cell r="CM532">
            <v>68.683417085427109</v>
          </cell>
          <cell r="CN532">
            <v>39.867567615075366</v>
          </cell>
          <cell r="CO532">
            <v>260.08527605033572</v>
          </cell>
          <cell r="CP532">
            <v>444745.82204607408</v>
          </cell>
          <cell r="CQ532">
            <v>444745.82204607408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20.018850141376038</v>
          </cell>
          <cell r="CZ532">
            <v>30628.840716305338</v>
          </cell>
          <cell r="DA532">
            <v>30628.840716305338</v>
          </cell>
          <cell r="DB532">
            <v>0</v>
          </cell>
          <cell r="DC532">
            <v>6271800.2180453986</v>
          </cell>
          <cell r="DD532">
            <v>6271800.2180453986</v>
          </cell>
          <cell r="DE532">
            <v>0</v>
          </cell>
          <cell r="DF532">
            <v>121300</v>
          </cell>
          <cell r="DG532">
            <v>121300</v>
          </cell>
          <cell r="DH532">
            <v>212.4</v>
          </cell>
          <cell r="DI532">
            <v>0</v>
          </cell>
          <cell r="DJ532">
            <v>0</v>
          </cell>
          <cell r="DK532">
            <v>1.657</v>
          </cell>
          <cell r="DL532">
            <v>0</v>
          </cell>
          <cell r="DO532">
            <v>0</v>
          </cell>
          <cell r="DP532">
            <v>0</v>
          </cell>
          <cell r="DQ532">
            <v>0</v>
          </cell>
          <cell r="DR532">
            <v>1.0156360164</v>
          </cell>
          <cell r="DS532">
            <v>0</v>
          </cell>
          <cell r="DT532">
            <v>99962.619856201476</v>
          </cell>
          <cell r="DU532">
            <v>99962.619856201476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DZ532">
            <v>0</v>
          </cell>
          <cell r="EA532">
            <v>24896.5</v>
          </cell>
          <cell r="EB532">
            <v>24896.5</v>
          </cell>
          <cell r="EC532">
            <v>0</v>
          </cell>
          <cell r="ED532">
            <v>0</v>
          </cell>
          <cell r="EE532">
            <v>24896.5</v>
          </cell>
          <cell r="EF532">
            <v>0</v>
          </cell>
          <cell r="EG532">
            <v>24896.5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M532">
            <v>0</v>
          </cell>
          <cell r="EN532">
            <v>0</v>
          </cell>
          <cell r="EO532">
            <v>0</v>
          </cell>
          <cell r="EP532">
            <v>0</v>
          </cell>
          <cell r="EQ532">
            <v>246159.11985620146</v>
          </cell>
          <cell r="ER532">
            <v>246159.11985620146</v>
          </cell>
          <cell r="ES532">
            <v>0</v>
          </cell>
          <cell r="ET532">
            <v>6517959.3379015997</v>
          </cell>
          <cell r="EU532">
            <v>6517959.3379015997</v>
          </cell>
          <cell r="EV532">
            <v>6493062.8379015997</v>
          </cell>
          <cell r="EW532">
            <v>6113.9951392670428</v>
          </cell>
          <cell r="EX532">
            <v>5525</v>
          </cell>
          <cell r="EY532">
            <v>0</v>
          </cell>
          <cell r="EZ532">
            <v>5867550</v>
          </cell>
          <cell r="FA532">
            <v>0</v>
          </cell>
          <cell r="FB532">
            <v>6517959.3379015997</v>
          </cell>
          <cell r="FC532">
            <v>6287455.2845964218</v>
          </cell>
          <cell r="FD532">
            <v>0</v>
          </cell>
          <cell r="FE532">
            <v>6517959.3379015997</v>
          </cell>
        </row>
        <row r="533">
          <cell r="A533">
            <v>4011</v>
          </cell>
          <cell r="B533">
            <v>8814011</v>
          </cell>
          <cell r="E533" t="str">
            <v>The Sweyne Park School</v>
          </cell>
          <cell r="F533" t="str">
            <v>S</v>
          </cell>
          <cell r="G533" t="str">
            <v/>
          </cell>
          <cell r="H533">
            <v>10022580</v>
          </cell>
          <cell r="I533" t="str">
            <v>Y</v>
          </cell>
          <cell r="K533">
            <v>4011</v>
          </cell>
          <cell r="L533">
            <v>139534</v>
          </cell>
          <cell r="N533">
            <v>25</v>
          </cell>
          <cell r="O533">
            <v>0</v>
          </cell>
          <cell r="P533">
            <v>3</v>
          </cell>
          <cell r="Q533">
            <v>2</v>
          </cell>
          <cell r="S533">
            <v>0</v>
          </cell>
          <cell r="T533">
            <v>0</v>
          </cell>
          <cell r="V533">
            <v>0</v>
          </cell>
          <cell r="W533">
            <v>282.58333333333331</v>
          </cell>
          <cell r="X533">
            <v>253</v>
          </cell>
          <cell r="Y533">
            <v>266</v>
          </cell>
          <cell r="Z533">
            <v>252</v>
          </cell>
          <cell r="AA533">
            <v>266</v>
          </cell>
          <cell r="AB533">
            <v>801.58333333333337</v>
          </cell>
          <cell r="AC533">
            <v>518</v>
          </cell>
          <cell r="AD533">
            <v>1319.5833333333335</v>
          </cell>
          <cell r="AE533">
            <v>1319.5833333333335</v>
          </cell>
          <cell r="AF533">
            <v>0</v>
          </cell>
          <cell r="AG533">
            <v>3548809.8125</v>
          </cell>
          <cell r="AH533">
            <v>2792869.52</v>
          </cell>
          <cell r="AI533">
            <v>6341679.3324999996</v>
          </cell>
          <cell r="AJ533">
            <v>6341679.3324999996</v>
          </cell>
          <cell r="AK533">
            <v>0</v>
          </cell>
          <cell r="AL533">
            <v>0</v>
          </cell>
          <cell r="AM533">
            <v>163.81034482758656</v>
          </cell>
          <cell r="AN533">
            <v>76990.862068965682</v>
          </cell>
          <cell r="AO533">
            <v>76990.862068965682</v>
          </cell>
          <cell r="AP533">
            <v>0</v>
          </cell>
          <cell r="AQ533">
            <v>0</v>
          </cell>
          <cell r="AR533">
            <v>208.30204342273282</v>
          </cell>
          <cell r="AS533">
            <v>180181.26756066389</v>
          </cell>
          <cell r="AT533">
            <v>180181.26756066389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1284.1650690184051</v>
          </cell>
          <cell r="BK533">
            <v>0</v>
          </cell>
          <cell r="BL533">
            <v>7.0836528629856828</v>
          </cell>
          <cell r="BM533">
            <v>2266.7689161554185</v>
          </cell>
          <cell r="BN533">
            <v>12.14340490797546</v>
          </cell>
          <cell r="BO533">
            <v>5160.9470858895711</v>
          </cell>
          <cell r="BP533">
            <v>4.0478016359918243</v>
          </cell>
          <cell r="BQ533">
            <v>2408.4419734151356</v>
          </cell>
          <cell r="BR533">
            <v>4.0478016359918243</v>
          </cell>
          <cell r="BS533">
            <v>2631.071063394686</v>
          </cell>
          <cell r="BT533">
            <v>6.0717024539877302</v>
          </cell>
          <cell r="BU533">
            <v>4250.1917177914111</v>
          </cell>
          <cell r="BV533">
            <v>2.0239008179959055</v>
          </cell>
          <cell r="BW533">
            <v>1801.2717280163558</v>
          </cell>
          <cell r="BX533">
            <v>18518.692484662577</v>
          </cell>
          <cell r="BY533">
            <v>18518.692484662577</v>
          </cell>
          <cell r="BZ533">
            <v>0</v>
          </cell>
          <cell r="CA533">
            <v>275690.82211429218</v>
          </cell>
          <cell r="CB533">
            <v>275690.82211429218</v>
          </cell>
          <cell r="CC533">
            <v>0</v>
          </cell>
          <cell r="CD533">
            <v>0</v>
          </cell>
          <cell r="CE533">
            <v>111.54605263157889</v>
          </cell>
          <cell r="CF533">
            <v>71.977470853289432</v>
          </cell>
          <cell r="CG533">
            <v>99.868421052631533</v>
          </cell>
          <cell r="CH533">
            <v>64.44222987631575</v>
          </cell>
          <cell r="CI533">
            <v>104.99999999999996</v>
          </cell>
          <cell r="CJ533">
            <v>67.753490699999972</v>
          </cell>
          <cell r="CK533">
            <v>91.084337349397558</v>
          </cell>
          <cell r="CL533">
            <v>57.916452274698777</v>
          </cell>
          <cell r="CM533">
            <v>104.39245283018862</v>
          </cell>
          <cell r="CN533">
            <v>60.595022034716948</v>
          </cell>
          <cell r="CO533">
            <v>322.68466573902089</v>
          </cell>
          <cell r="CP533">
            <v>551790.77841372567</v>
          </cell>
          <cell r="CQ533">
            <v>551790.77841372567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7169160.9330280181</v>
          </cell>
          <cell r="DD533">
            <v>7169160.9330280181</v>
          </cell>
          <cell r="DE533">
            <v>0</v>
          </cell>
          <cell r="DF533">
            <v>121300</v>
          </cell>
          <cell r="DG533">
            <v>121300</v>
          </cell>
          <cell r="DH533">
            <v>263.91666666666669</v>
          </cell>
          <cell r="DI533">
            <v>0</v>
          </cell>
          <cell r="DJ533">
            <v>0</v>
          </cell>
          <cell r="DK533">
            <v>1.242</v>
          </cell>
          <cell r="DL533">
            <v>0</v>
          </cell>
          <cell r="DO533">
            <v>0</v>
          </cell>
          <cell r="DP533">
            <v>0</v>
          </cell>
          <cell r="DQ533">
            <v>0</v>
          </cell>
          <cell r="DR533">
            <v>1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0</v>
          </cell>
          <cell r="DX533">
            <v>0</v>
          </cell>
          <cell r="DY533">
            <v>0</v>
          </cell>
          <cell r="DZ533">
            <v>0</v>
          </cell>
          <cell r="EA533">
            <v>34510</v>
          </cell>
          <cell r="EB533">
            <v>34510</v>
          </cell>
          <cell r="EC533">
            <v>0</v>
          </cell>
          <cell r="ED533">
            <v>0</v>
          </cell>
          <cell r="EE533">
            <v>34510</v>
          </cell>
          <cell r="EF533">
            <v>0</v>
          </cell>
          <cell r="EG533">
            <v>34510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M533">
            <v>0</v>
          </cell>
          <cell r="EN533">
            <v>0</v>
          </cell>
          <cell r="EO533">
            <v>0</v>
          </cell>
          <cell r="EP533">
            <v>0</v>
          </cell>
          <cell r="EQ533">
            <v>155810</v>
          </cell>
          <cell r="ER533">
            <v>155810</v>
          </cell>
          <cell r="ES533">
            <v>0</v>
          </cell>
          <cell r="ET533">
            <v>7324970.9330280181</v>
          </cell>
          <cell r="EU533">
            <v>7324970.9330280181</v>
          </cell>
          <cell r="EV533">
            <v>7290460.9330280181</v>
          </cell>
          <cell r="EW533">
            <v>5524.8204102517338</v>
          </cell>
          <cell r="EX533">
            <v>5525</v>
          </cell>
          <cell r="EY533">
            <v>0.17958974826615304</v>
          </cell>
          <cell r="EZ533">
            <v>7290697.9166666679</v>
          </cell>
          <cell r="FA533">
            <v>236.98363864980638</v>
          </cell>
          <cell r="FB533">
            <v>7325207.9166666679</v>
          </cell>
          <cell r="FC533">
            <v>7234597.362751212</v>
          </cell>
          <cell r="FD533">
            <v>0</v>
          </cell>
          <cell r="FE533">
            <v>7325207.9166666679</v>
          </cell>
        </row>
        <row r="534">
          <cell r="A534">
            <v>4470</v>
          </cell>
          <cell r="B534">
            <v>8814470</v>
          </cell>
          <cell r="E534" t="str">
            <v>Tabor Academy</v>
          </cell>
          <cell r="F534" t="str">
            <v>S</v>
          </cell>
          <cell r="G534" t="str">
            <v/>
          </cell>
          <cell r="H534" t="str">
            <v/>
          </cell>
          <cell r="I534" t="str">
            <v>Y</v>
          </cell>
          <cell r="K534">
            <v>4470</v>
          </cell>
          <cell r="L534">
            <v>139179</v>
          </cell>
          <cell r="O534">
            <v>0</v>
          </cell>
          <cell r="P534">
            <v>3</v>
          </cell>
          <cell r="Q534">
            <v>2</v>
          </cell>
          <cell r="S534">
            <v>0</v>
          </cell>
          <cell r="T534">
            <v>0</v>
          </cell>
          <cell r="V534">
            <v>0</v>
          </cell>
          <cell r="W534">
            <v>199</v>
          </cell>
          <cell r="X534">
            <v>150</v>
          </cell>
          <cell r="Y534">
            <v>165</v>
          </cell>
          <cell r="Z534">
            <v>156</v>
          </cell>
          <cell r="AA534">
            <v>109</v>
          </cell>
          <cell r="AB534">
            <v>514</v>
          </cell>
          <cell r="AC534">
            <v>265</v>
          </cell>
          <cell r="AD534">
            <v>779</v>
          </cell>
          <cell r="AE534">
            <v>779</v>
          </cell>
          <cell r="AF534">
            <v>0</v>
          </cell>
          <cell r="AG534">
            <v>2275606.5</v>
          </cell>
          <cell r="AH534">
            <v>1428784.6</v>
          </cell>
          <cell r="AI534">
            <v>3704391.1</v>
          </cell>
          <cell r="AJ534">
            <v>3704391.1</v>
          </cell>
          <cell r="AK534">
            <v>0</v>
          </cell>
          <cell r="AL534">
            <v>0</v>
          </cell>
          <cell r="AM534">
            <v>159.0000000000002</v>
          </cell>
          <cell r="AN534">
            <v>74730.000000000087</v>
          </cell>
          <cell r="AO534">
            <v>74730.000000000087</v>
          </cell>
          <cell r="AP534">
            <v>0</v>
          </cell>
          <cell r="AQ534">
            <v>0</v>
          </cell>
          <cell r="AR534">
            <v>212.00000000000028</v>
          </cell>
          <cell r="AS534">
            <v>183380.00000000023</v>
          </cell>
          <cell r="AT534">
            <v>183380.00000000023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0</v>
          </cell>
          <cell r="BJ534">
            <v>457.58740359897143</v>
          </cell>
          <cell r="BK534">
            <v>0</v>
          </cell>
          <cell r="BL534">
            <v>16.020565552699235</v>
          </cell>
          <cell r="BM534">
            <v>5126.5809768637555</v>
          </cell>
          <cell r="BN534">
            <v>150.19280205655534</v>
          </cell>
          <cell r="BO534">
            <v>63831.940874036016</v>
          </cell>
          <cell r="BP534">
            <v>155.19922879177383</v>
          </cell>
          <cell r="BQ534">
            <v>92343.541131105434</v>
          </cell>
          <cell r="BR534">
            <v>0</v>
          </cell>
          <cell r="BS534">
            <v>0</v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>
            <v>161302.06298200518</v>
          </cell>
          <cell r="BY534">
            <v>161302.06298200518</v>
          </cell>
          <cell r="BZ534">
            <v>0</v>
          </cell>
          <cell r="CA534">
            <v>419412.06298200553</v>
          </cell>
          <cell r="CB534">
            <v>419412.06298200553</v>
          </cell>
          <cell r="CC534">
            <v>0</v>
          </cell>
          <cell r="CD534">
            <v>0</v>
          </cell>
          <cell r="CE534">
            <v>83.530864197530846</v>
          </cell>
          <cell r="CF534">
            <v>53.900072672098752</v>
          </cell>
          <cell r="CG534">
            <v>62.962962962962948</v>
          </cell>
          <cell r="CH534">
            <v>40.62819548148147</v>
          </cell>
          <cell r="CI534">
            <v>69.259259259259252</v>
          </cell>
          <cell r="CJ534">
            <v>44.691015029629625</v>
          </cell>
          <cell r="CK534">
            <v>66.119205298013242</v>
          </cell>
          <cell r="CL534">
            <v>42.04224249218543</v>
          </cell>
          <cell r="CM534">
            <v>46.425925925925931</v>
          </cell>
          <cell r="CN534">
            <v>26.94811672870371</v>
          </cell>
          <cell r="CO534">
            <v>208.20964240409899</v>
          </cell>
          <cell r="CP534">
            <v>356038.48851100926</v>
          </cell>
          <cell r="CQ534">
            <v>356038.48851100926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6.0077120822622136</v>
          </cell>
          <cell r="CZ534">
            <v>9191.7994858611873</v>
          </cell>
          <cell r="DA534">
            <v>9191.7994858611873</v>
          </cell>
          <cell r="DB534">
            <v>0</v>
          </cell>
          <cell r="DC534">
            <v>4489033.4509788761</v>
          </cell>
          <cell r="DD534">
            <v>4489033.4509788761</v>
          </cell>
          <cell r="DE534">
            <v>0</v>
          </cell>
          <cell r="DF534">
            <v>121300</v>
          </cell>
          <cell r="DG534">
            <v>121300</v>
          </cell>
          <cell r="DH534">
            <v>155.80000000000001</v>
          </cell>
          <cell r="DI534">
            <v>0</v>
          </cell>
          <cell r="DJ534">
            <v>0</v>
          </cell>
          <cell r="DK534">
            <v>2.4830000000000001</v>
          </cell>
          <cell r="DL534">
            <v>0.13833333333333364</v>
          </cell>
          <cell r="DO534">
            <v>0</v>
          </cell>
          <cell r="DP534">
            <v>0</v>
          </cell>
          <cell r="DQ534">
            <v>0</v>
          </cell>
          <cell r="DR534">
            <v>1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0</v>
          </cell>
          <cell r="DZ534">
            <v>0</v>
          </cell>
          <cell r="EA534">
            <v>31059</v>
          </cell>
          <cell r="EB534">
            <v>31059</v>
          </cell>
          <cell r="EC534">
            <v>0</v>
          </cell>
          <cell r="ED534">
            <v>0</v>
          </cell>
          <cell r="EE534">
            <v>31059</v>
          </cell>
          <cell r="EF534">
            <v>0</v>
          </cell>
          <cell r="EG534">
            <v>31059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M534">
            <v>101250</v>
          </cell>
          <cell r="EN534">
            <v>2.1348857951352018</v>
          </cell>
          <cell r="EO534">
            <v>101250</v>
          </cell>
          <cell r="EP534">
            <v>0</v>
          </cell>
          <cell r="EQ534">
            <v>253609</v>
          </cell>
          <cell r="ER534">
            <v>253609</v>
          </cell>
          <cell r="ES534">
            <v>0</v>
          </cell>
          <cell r="ET534">
            <v>4742642.4509788761</v>
          </cell>
          <cell r="EU534">
            <v>4742642.4509788761</v>
          </cell>
          <cell r="EV534">
            <v>4610333.4509788761</v>
          </cell>
          <cell r="EW534">
            <v>5918.2714389972734</v>
          </cell>
          <cell r="EX534">
            <v>5525</v>
          </cell>
          <cell r="EY534">
            <v>0</v>
          </cell>
          <cell r="EZ534">
            <v>4303975</v>
          </cell>
          <cell r="FA534">
            <v>0</v>
          </cell>
          <cell r="FB534">
            <v>4742642.4509788761</v>
          </cell>
          <cell r="FC534">
            <v>4630694.2876195116</v>
          </cell>
          <cell r="FD534">
            <v>0</v>
          </cell>
          <cell r="FE534">
            <v>4742642.4509788761</v>
          </cell>
        </row>
        <row r="535">
          <cell r="A535">
            <v>5432</v>
          </cell>
          <cell r="B535">
            <v>8815432</v>
          </cell>
          <cell r="E535" t="str">
            <v>Tendring Technology College</v>
          </cell>
          <cell r="F535" t="str">
            <v>S</v>
          </cell>
          <cell r="G535" t="str">
            <v/>
          </cell>
          <cell r="H535">
            <v>10022902</v>
          </cell>
          <cell r="I535" t="str">
            <v>Y</v>
          </cell>
          <cell r="J535" t="str">
            <v>VI</v>
          </cell>
          <cell r="K535">
            <v>5432</v>
          </cell>
          <cell r="L535">
            <v>137188</v>
          </cell>
          <cell r="O535">
            <v>0</v>
          </cell>
          <cell r="P535">
            <v>3</v>
          </cell>
          <cell r="Q535">
            <v>2</v>
          </cell>
          <cell r="S535">
            <v>0</v>
          </cell>
          <cell r="T535">
            <v>0</v>
          </cell>
          <cell r="V535">
            <v>0</v>
          </cell>
          <cell r="W535">
            <v>335</v>
          </cell>
          <cell r="X535">
            <v>327</v>
          </cell>
          <cell r="Y535">
            <v>322</v>
          </cell>
          <cell r="Z535">
            <v>310</v>
          </cell>
          <cell r="AA535">
            <v>292</v>
          </cell>
          <cell r="AB535">
            <v>984</v>
          </cell>
          <cell r="AC535">
            <v>602</v>
          </cell>
          <cell r="AD535">
            <v>1586</v>
          </cell>
          <cell r="AE535">
            <v>1586</v>
          </cell>
          <cell r="AF535">
            <v>0</v>
          </cell>
          <cell r="AG535">
            <v>4356414</v>
          </cell>
          <cell r="AH535">
            <v>3245767.2800000003</v>
          </cell>
          <cell r="AI535">
            <v>7602181.2800000003</v>
          </cell>
          <cell r="AJ535">
            <v>7602181.2800000003</v>
          </cell>
          <cell r="AK535">
            <v>0</v>
          </cell>
          <cell r="AL535">
            <v>0</v>
          </cell>
          <cell r="AM535">
            <v>363.99999999999926</v>
          </cell>
          <cell r="AN535">
            <v>171079.99999999965</v>
          </cell>
          <cell r="AO535">
            <v>171079.99999999965</v>
          </cell>
          <cell r="AP535">
            <v>0</v>
          </cell>
          <cell r="AQ535">
            <v>0</v>
          </cell>
          <cell r="AR535">
            <v>469.99999999999994</v>
          </cell>
          <cell r="AS535">
            <v>406549.99999999994</v>
          </cell>
          <cell r="AT535">
            <v>406549.99999999994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  <cell r="BI535">
            <v>0</v>
          </cell>
          <cell r="BJ535">
            <v>797.00000000000068</v>
          </cell>
          <cell r="BK535">
            <v>0</v>
          </cell>
          <cell r="BL535">
            <v>281.00000000000034</v>
          </cell>
          <cell r="BM535">
            <v>89920.000000000116</v>
          </cell>
          <cell r="BN535">
            <v>0</v>
          </cell>
          <cell r="BO535">
            <v>0</v>
          </cell>
          <cell r="BP535">
            <v>221.00000000000006</v>
          </cell>
          <cell r="BQ535">
            <v>131495.00000000003</v>
          </cell>
          <cell r="BR535">
            <v>93.000000000000057</v>
          </cell>
          <cell r="BS535">
            <v>60450.000000000036</v>
          </cell>
          <cell r="BT535">
            <v>134.00000000000003</v>
          </cell>
          <cell r="BU535">
            <v>93800.000000000015</v>
          </cell>
          <cell r="BV535">
            <v>59.999999999999979</v>
          </cell>
          <cell r="BW535">
            <v>53399.999999999978</v>
          </cell>
          <cell r="BX535">
            <v>429065.00000000017</v>
          </cell>
          <cell r="BY535">
            <v>429065.00000000017</v>
          </cell>
          <cell r="BZ535">
            <v>0</v>
          </cell>
          <cell r="CA535">
            <v>1006694.9999999998</v>
          </cell>
          <cell r="CB535">
            <v>1006694.9999999998</v>
          </cell>
          <cell r="CC535">
            <v>0</v>
          </cell>
          <cell r="CD535">
            <v>0</v>
          </cell>
          <cell r="CE535">
            <v>166.97160883280759</v>
          </cell>
          <cell r="CF535">
            <v>107.74199377350159</v>
          </cell>
          <cell r="CG535">
            <v>162.98422712933757</v>
          </cell>
          <cell r="CH535">
            <v>105.16905063861201</v>
          </cell>
          <cell r="CI535">
            <v>160.49211356466878</v>
          </cell>
          <cell r="CJ535">
            <v>103.56096117930601</v>
          </cell>
          <cell r="CK535">
            <v>138.46666666666675</v>
          </cell>
          <cell r="CL535">
            <v>88.044754180666715</v>
          </cell>
          <cell r="CM535">
            <v>131.70629370629368</v>
          </cell>
          <cell r="CN535">
            <v>76.449451592307682</v>
          </cell>
          <cell r="CO535">
            <v>480.96621136439404</v>
          </cell>
          <cell r="CP535">
            <v>822452.22143311379</v>
          </cell>
          <cell r="CQ535">
            <v>822452.22143311379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1.9999999999999938</v>
          </cell>
          <cell r="CZ535">
            <v>3059.9999999999905</v>
          </cell>
          <cell r="DA535">
            <v>3059.9999999999905</v>
          </cell>
          <cell r="DB535">
            <v>0</v>
          </cell>
          <cell r="DC535">
            <v>9434388.5014331155</v>
          </cell>
          <cell r="DD535">
            <v>9434388.5014331155</v>
          </cell>
          <cell r="DE535">
            <v>0</v>
          </cell>
          <cell r="DF535">
            <v>121300</v>
          </cell>
          <cell r="DG535">
            <v>121300</v>
          </cell>
          <cell r="DH535">
            <v>317.2</v>
          </cell>
          <cell r="DI535">
            <v>0</v>
          </cell>
          <cell r="DJ535">
            <v>0</v>
          </cell>
          <cell r="DK535">
            <v>6.5410000000000004</v>
          </cell>
          <cell r="DL535">
            <v>1</v>
          </cell>
          <cell r="DO535">
            <v>0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 t="str">
            <v>A</v>
          </cell>
          <cell r="DX535">
            <v>0</v>
          </cell>
          <cell r="DY535">
            <v>268034</v>
          </cell>
          <cell r="DZ535">
            <v>268034</v>
          </cell>
          <cell r="EA535">
            <v>53101.254000000001</v>
          </cell>
          <cell r="EB535">
            <v>53101.254000000001</v>
          </cell>
          <cell r="EC535">
            <v>0</v>
          </cell>
          <cell r="ED535">
            <v>0</v>
          </cell>
          <cell r="EE535">
            <v>53101.254000000001</v>
          </cell>
          <cell r="EF535">
            <v>0</v>
          </cell>
          <cell r="EG535">
            <v>53101.254000000001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M535">
            <v>0</v>
          </cell>
          <cell r="EN535">
            <v>0</v>
          </cell>
          <cell r="EO535">
            <v>0</v>
          </cell>
          <cell r="EP535">
            <v>0</v>
          </cell>
          <cell r="EQ535">
            <v>442435.25400000002</v>
          </cell>
          <cell r="ER535">
            <v>442435.25400000002</v>
          </cell>
          <cell r="ES535">
            <v>0</v>
          </cell>
          <cell r="ET535">
            <v>9876823.7554331161</v>
          </cell>
          <cell r="EU535">
            <v>9876823.7554331161</v>
          </cell>
          <cell r="EV535">
            <v>9555688.5014331155</v>
          </cell>
          <cell r="EW535">
            <v>6025.0242758090262</v>
          </cell>
          <cell r="EX535">
            <v>5525</v>
          </cell>
          <cell r="EY535">
            <v>0</v>
          </cell>
          <cell r="EZ535">
            <v>8762650</v>
          </cell>
          <cell r="FA535">
            <v>0</v>
          </cell>
          <cell r="FB535">
            <v>9876823.7554331161</v>
          </cell>
          <cell r="FC535">
            <v>9511199.7579710111</v>
          </cell>
          <cell r="FD535">
            <v>0</v>
          </cell>
          <cell r="FE535">
            <v>9876823.7554331161</v>
          </cell>
        </row>
        <row r="536">
          <cell r="A536">
            <v>4021</v>
          </cell>
          <cell r="B536">
            <v>8814021</v>
          </cell>
          <cell r="E536" t="str">
            <v>The Trinity School</v>
          </cell>
          <cell r="F536" t="str">
            <v>S</v>
          </cell>
          <cell r="G536" t="str">
            <v/>
          </cell>
          <cell r="I536" t="str">
            <v>Y</v>
          </cell>
          <cell r="K536">
            <v>4021</v>
          </cell>
          <cell r="L536">
            <v>143701</v>
          </cell>
          <cell r="N536">
            <v>120</v>
          </cell>
          <cell r="O536">
            <v>0</v>
          </cell>
          <cell r="P536">
            <v>1</v>
          </cell>
          <cell r="Q536">
            <v>0</v>
          </cell>
          <cell r="S536">
            <v>0</v>
          </cell>
          <cell r="T536">
            <v>0</v>
          </cell>
          <cell r="V536">
            <v>0</v>
          </cell>
          <cell r="W536">
            <v>189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189</v>
          </cell>
          <cell r="AC536">
            <v>0</v>
          </cell>
          <cell r="AD536">
            <v>189</v>
          </cell>
          <cell r="AE536">
            <v>189</v>
          </cell>
          <cell r="AF536">
            <v>0</v>
          </cell>
          <cell r="AG536">
            <v>836750.25</v>
          </cell>
          <cell r="AH536">
            <v>0</v>
          </cell>
          <cell r="AI536">
            <v>836750.25</v>
          </cell>
          <cell r="AJ536">
            <v>836750.25</v>
          </cell>
          <cell r="AK536">
            <v>0</v>
          </cell>
          <cell r="AL536">
            <v>0</v>
          </cell>
          <cell r="AM536">
            <v>20.647058823529488</v>
          </cell>
          <cell r="AN536">
            <v>9704.1176470588598</v>
          </cell>
          <cell r="AO536">
            <v>9704.1176470588598</v>
          </cell>
          <cell r="AP536">
            <v>0</v>
          </cell>
          <cell r="AQ536">
            <v>0</v>
          </cell>
          <cell r="AR536">
            <v>28.588235294117709</v>
          </cell>
          <cell r="AS536">
            <v>24728.823529411817</v>
          </cell>
          <cell r="AT536">
            <v>24728.823529411817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179.47058823529409</v>
          </cell>
          <cell r="BK536">
            <v>0</v>
          </cell>
          <cell r="BL536">
            <v>3.1764705882352882</v>
          </cell>
          <cell r="BM536">
            <v>1016.4705882352922</v>
          </cell>
          <cell r="BN536">
            <v>3.1764705882352882</v>
          </cell>
          <cell r="BO536">
            <v>1349.9999999999975</v>
          </cell>
          <cell r="BP536">
            <v>3.1764705882352882</v>
          </cell>
          <cell r="BQ536">
            <v>1889.9999999999964</v>
          </cell>
          <cell r="BR536">
            <v>0</v>
          </cell>
          <cell r="BS536">
            <v>0</v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>
            <v>4256.4705882352864</v>
          </cell>
          <cell r="BY536">
            <v>4256.4705882352864</v>
          </cell>
          <cell r="BZ536">
            <v>0</v>
          </cell>
          <cell r="CA536">
            <v>38689.411764705961</v>
          </cell>
          <cell r="CB536">
            <v>38689.411764705961</v>
          </cell>
          <cell r="CC536">
            <v>0</v>
          </cell>
          <cell r="CD536">
            <v>0</v>
          </cell>
          <cell r="CE536">
            <v>60.823337518084642</v>
          </cell>
          <cell r="CF536">
            <v>39.247556503566749</v>
          </cell>
          <cell r="CG536">
            <v>0</v>
          </cell>
          <cell r="CH536">
            <v>0</v>
          </cell>
          <cell r="CI536">
            <v>0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39.247556503566749</v>
          </cell>
          <cell r="CP536">
            <v>67113.321621099138</v>
          </cell>
          <cell r="CQ536">
            <v>67113.321621099138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942552.98338580516</v>
          </cell>
          <cell r="DD536">
            <v>942552.98338580516</v>
          </cell>
          <cell r="DE536">
            <v>0</v>
          </cell>
          <cell r="DF536">
            <v>121300</v>
          </cell>
          <cell r="DG536">
            <v>121300</v>
          </cell>
          <cell r="DH536">
            <v>189</v>
          </cell>
          <cell r="DI536">
            <v>0</v>
          </cell>
          <cell r="DJ536">
            <v>0</v>
          </cell>
          <cell r="DK536">
            <v>1.349</v>
          </cell>
          <cell r="DL536">
            <v>0</v>
          </cell>
          <cell r="DO536">
            <v>0</v>
          </cell>
          <cell r="DP536">
            <v>0</v>
          </cell>
          <cell r="DQ536">
            <v>0</v>
          </cell>
          <cell r="DR536">
            <v>1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DZ536">
            <v>0</v>
          </cell>
          <cell r="EA536">
            <v>0</v>
          </cell>
          <cell r="EB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M536">
            <v>0</v>
          </cell>
          <cell r="EN536">
            <v>0</v>
          </cell>
          <cell r="EO536">
            <v>0</v>
          </cell>
          <cell r="EP536">
            <v>0</v>
          </cell>
          <cell r="EQ536">
            <v>121300</v>
          </cell>
          <cell r="ER536">
            <v>121300</v>
          </cell>
          <cell r="ES536">
            <v>0</v>
          </cell>
          <cell r="ET536">
            <v>1063852.983385805</v>
          </cell>
          <cell r="EU536">
            <v>1063852.983385805</v>
          </cell>
          <cell r="EV536">
            <v>1063852.983385805</v>
          </cell>
          <cell r="EW536">
            <v>5628.8517639460588</v>
          </cell>
          <cell r="EX536">
            <v>5321</v>
          </cell>
          <cell r="EY536">
            <v>0</v>
          </cell>
          <cell r="EZ536">
            <v>1005669</v>
          </cell>
          <cell r="FA536">
            <v>0</v>
          </cell>
          <cell r="FB536">
            <v>1063852.983385805</v>
          </cell>
          <cell r="FC536">
            <v>1098811.3043672519</v>
          </cell>
          <cell r="FD536">
            <v>34958.320981446886</v>
          </cell>
          <cell r="FE536">
            <v>1098811.3043672519</v>
          </cell>
        </row>
        <row r="537">
          <cell r="A537">
            <v>4030</v>
          </cell>
          <cell r="B537">
            <v>8814030</v>
          </cell>
          <cell r="E537" t="str">
            <v>Bmat Stem Academy</v>
          </cell>
          <cell r="F537" t="str">
            <v>S</v>
          </cell>
          <cell r="G537" t="str">
            <v/>
          </cell>
          <cell r="H537" t="str">
            <v/>
          </cell>
          <cell r="I537" t="str">
            <v>Y</v>
          </cell>
          <cell r="K537">
            <v>4030</v>
          </cell>
          <cell r="L537">
            <v>145931</v>
          </cell>
          <cell r="O537">
            <v>0</v>
          </cell>
          <cell r="P537">
            <v>0</v>
          </cell>
          <cell r="Q537">
            <v>2</v>
          </cell>
          <cell r="S537">
            <v>0</v>
          </cell>
          <cell r="T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53</v>
          </cell>
          <cell r="AA537">
            <v>41</v>
          </cell>
          <cell r="AB537">
            <v>0</v>
          </cell>
          <cell r="AC537">
            <v>94</v>
          </cell>
          <cell r="AD537">
            <v>94</v>
          </cell>
          <cell r="AE537">
            <v>94</v>
          </cell>
          <cell r="AF537">
            <v>0</v>
          </cell>
          <cell r="AG537">
            <v>0</v>
          </cell>
          <cell r="AH537">
            <v>506814.16000000003</v>
          </cell>
          <cell r="AI537">
            <v>506814.16000000003</v>
          </cell>
          <cell r="AJ537">
            <v>506814.16000000003</v>
          </cell>
          <cell r="AK537">
            <v>0</v>
          </cell>
          <cell r="AL537">
            <v>0</v>
          </cell>
          <cell r="AM537">
            <v>20.000000000000046</v>
          </cell>
          <cell r="AN537">
            <v>9400.0000000000218</v>
          </cell>
          <cell r="AO537">
            <v>9400.0000000000218</v>
          </cell>
          <cell r="AP537">
            <v>0</v>
          </cell>
          <cell r="AQ537">
            <v>0</v>
          </cell>
          <cell r="AR537">
            <v>25.999999999999996</v>
          </cell>
          <cell r="AS537">
            <v>22489.999999999996</v>
          </cell>
          <cell r="AT537">
            <v>22489.999999999996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47.999999999999964</v>
          </cell>
          <cell r="BK537">
            <v>0</v>
          </cell>
          <cell r="BL537">
            <v>16.000000000000018</v>
          </cell>
          <cell r="BM537">
            <v>5120.0000000000055</v>
          </cell>
          <cell r="BN537">
            <v>25.999999999999996</v>
          </cell>
          <cell r="BO537">
            <v>11049.999999999998</v>
          </cell>
          <cell r="BP537">
            <v>2.0000000000000044</v>
          </cell>
          <cell r="BQ537">
            <v>1190.0000000000027</v>
          </cell>
          <cell r="BR537">
            <v>2.0000000000000044</v>
          </cell>
          <cell r="BS537">
            <v>1300.000000000003</v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>
            <v>18660.000000000011</v>
          </cell>
          <cell r="BY537">
            <v>18660.000000000011</v>
          </cell>
          <cell r="BZ537">
            <v>0</v>
          </cell>
          <cell r="CA537">
            <v>50550.000000000029</v>
          </cell>
          <cell r="CB537">
            <v>50550.000000000029</v>
          </cell>
          <cell r="CC537">
            <v>0</v>
          </cell>
          <cell r="CD537">
            <v>0</v>
          </cell>
          <cell r="CE537">
            <v>0</v>
          </cell>
          <cell r="CF537">
            <v>0</v>
          </cell>
          <cell r="CG537">
            <v>0</v>
          </cell>
          <cell r="CH537">
            <v>0</v>
          </cell>
          <cell r="CI537">
            <v>0</v>
          </cell>
          <cell r="CJ537">
            <v>0</v>
          </cell>
          <cell r="CK537">
            <v>15.588235294117672</v>
          </cell>
          <cell r="CL537">
            <v>9.9118609382353089</v>
          </cell>
          <cell r="CM537">
            <v>15.105263157894738</v>
          </cell>
          <cell r="CN537">
            <v>8.7679111763157902</v>
          </cell>
          <cell r="CO537">
            <v>18.679772114551099</v>
          </cell>
          <cell r="CP537">
            <v>31942.410315882378</v>
          </cell>
          <cell r="CQ537">
            <v>31942.410315882378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0.99999999999999756</v>
          </cell>
          <cell r="CZ537">
            <v>1529.9999999999964</v>
          </cell>
          <cell r="DA537">
            <v>1529.9999999999964</v>
          </cell>
          <cell r="DB537">
            <v>0</v>
          </cell>
          <cell r="DC537">
            <v>590836.57031588245</v>
          </cell>
          <cell r="DD537">
            <v>590836.57031588245</v>
          </cell>
          <cell r="DE537">
            <v>0</v>
          </cell>
          <cell r="DF537">
            <v>121300</v>
          </cell>
          <cell r="DG537">
            <v>121300</v>
          </cell>
          <cell r="DH537">
            <v>47</v>
          </cell>
          <cell r="DI537">
            <v>1</v>
          </cell>
          <cell r="DJ537">
            <v>0</v>
          </cell>
          <cell r="DK537">
            <v>1.4490000000000001</v>
          </cell>
          <cell r="DL537">
            <v>0</v>
          </cell>
          <cell r="DO537">
            <v>0</v>
          </cell>
          <cell r="DP537">
            <v>0</v>
          </cell>
          <cell r="DQ537">
            <v>0</v>
          </cell>
          <cell r="DR537">
            <v>1.0156360164</v>
          </cell>
          <cell r="DS537">
            <v>0</v>
          </cell>
          <cell r="DT537">
            <v>11134.979092498897</v>
          </cell>
          <cell r="DU537">
            <v>11134.979092498897</v>
          </cell>
          <cell r="DV537">
            <v>0</v>
          </cell>
          <cell r="DW537">
            <v>0</v>
          </cell>
          <cell r="DX537">
            <v>0</v>
          </cell>
          <cell r="DY537">
            <v>0</v>
          </cell>
          <cell r="DZ537">
            <v>0</v>
          </cell>
          <cell r="EA537">
            <v>19424.2</v>
          </cell>
          <cell r="EB537">
            <v>19424.2</v>
          </cell>
          <cell r="EC537">
            <v>0</v>
          </cell>
          <cell r="ED537">
            <v>0</v>
          </cell>
          <cell r="EE537">
            <v>19424.2</v>
          </cell>
          <cell r="EF537">
            <v>0</v>
          </cell>
          <cell r="EG537">
            <v>19424.2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M537">
            <v>0</v>
          </cell>
          <cell r="EN537">
            <v>0</v>
          </cell>
          <cell r="EO537">
            <v>0</v>
          </cell>
          <cell r="EP537">
            <v>0</v>
          </cell>
          <cell r="EQ537">
            <v>151859.1790924989</v>
          </cell>
          <cell r="ER537">
            <v>151859.1790924989</v>
          </cell>
          <cell r="ES537">
            <v>0</v>
          </cell>
          <cell r="ET537">
            <v>742695.74940838129</v>
          </cell>
          <cell r="EU537">
            <v>742695.74940838129</v>
          </cell>
          <cell r="EV537">
            <v>723271.54940838134</v>
          </cell>
          <cell r="EW537">
            <v>7694.3781851955464</v>
          </cell>
          <cell r="EX537">
            <v>5831</v>
          </cell>
          <cell r="EY537">
            <v>0</v>
          </cell>
          <cell r="EZ537">
            <v>548114</v>
          </cell>
          <cell r="FA537">
            <v>0</v>
          </cell>
          <cell r="FB537">
            <v>742695.74940838129</v>
          </cell>
          <cell r="FC537">
            <v>738645.04113925959</v>
          </cell>
          <cell r="FD537">
            <v>0</v>
          </cell>
          <cell r="FE537">
            <v>742695.74940838129</v>
          </cell>
        </row>
        <row r="538">
          <cell r="A538">
            <v>4020</v>
          </cell>
          <cell r="B538">
            <v>8814020</v>
          </cell>
          <cell r="E538" t="str">
            <v>The Thomas Lord Audley School</v>
          </cell>
          <cell r="F538" t="str">
            <v>S</v>
          </cell>
          <cell r="G538" t="str">
            <v/>
          </cell>
          <cell r="H538" t="str">
            <v/>
          </cell>
          <cell r="I538" t="str">
            <v>Y</v>
          </cell>
          <cell r="K538">
            <v>4020</v>
          </cell>
          <cell r="L538">
            <v>137937</v>
          </cell>
          <cell r="O538">
            <v>0</v>
          </cell>
          <cell r="P538">
            <v>3</v>
          </cell>
          <cell r="Q538">
            <v>2</v>
          </cell>
          <cell r="S538">
            <v>0</v>
          </cell>
          <cell r="T538">
            <v>0</v>
          </cell>
          <cell r="V538">
            <v>0</v>
          </cell>
          <cell r="W538">
            <v>168</v>
          </cell>
          <cell r="X538">
            <v>171</v>
          </cell>
          <cell r="Y538">
            <v>165</v>
          </cell>
          <cell r="Z538">
            <v>165</v>
          </cell>
          <cell r="AA538">
            <v>164</v>
          </cell>
          <cell r="AB538">
            <v>504</v>
          </cell>
          <cell r="AC538">
            <v>329</v>
          </cell>
          <cell r="AD538">
            <v>833</v>
          </cell>
          <cell r="AE538">
            <v>833</v>
          </cell>
          <cell r="AF538">
            <v>0</v>
          </cell>
          <cell r="AG538">
            <v>2231334</v>
          </cell>
          <cell r="AH538">
            <v>1773849.56</v>
          </cell>
          <cell r="AI538">
            <v>4005183.56</v>
          </cell>
          <cell r="AJ538">
            <v>4005183.56</v>
          </cell>
          <cell r="AK538">
            <v>0</v>
          </cell>
          <cell r="AL538">
            <v>0</v>
          </cell>
          <cell r="AM538">
            <v>182.99999999999997</v>
          </cell>
          <cell r="AN538">
            <v>86009.999999999985</v>
          </cell>
          <cell r="AO538">
            <v>86009.999999999985</v>
          </cell>
          <cell r="AP538">
            <v>0</v>
          </cell>
          <cell r="AQ538">
            <v>0</v>
          </cell>
          <cell r="AR538">
            <v>256.00000000000028</v>
          </cell>
          <cell r="AS538">
            <v>221440.00000000023</v>
          </cell>
          <cell r="AT538">
            <v>221440.00000000023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392.00000000000028</v>
          </cell>
          <cell r="BK538">
            <v>0</v>
          </cell>
          <cell r="BL538">
            <v>111.99999999999997</v>
          </cell>
          <cell r="BM538">
            <v>35839.999999999993</v>
          </cell>
          <cell r="BN538">
            <v>208.00000000000017</v>
          </cell>
          <cell r="BO538">
            <v>88400.000000000073</v>
          </cell>
          <cell r="BP538">
            <v>101.00000000000009</v>
          </cell>
          <cell r="BQ538">
            <v>60095.000000000051</v>
          </cell>
          <cell r="BR538">
            <v>4.9999999999999973</v>
          </cell>
          <cell r="BS538">
            <v>3249.9999999999982</v>
          </cell>
          <cell r="BT538">
            <v>13.000000000000002</v>
          </cell>
          <cell r="BU538">
            <v>9100.0000000000018</v>
          </cell>
          <cell r="BV538">
            <v>1.9999999999999987</v>
          </cell>
          <cell r="BW538">
            <v>1779.9999999999989</v>
          </cell>
          <cell r="BX538">
            <v>198465.00000000012</v>
          </cell>
          <cell r="BY538">
            <v>198465.00000000012</v>
          </cell>
          <cell r="BZ538">
            <v>0</v>
          </cell>
          <cell r="CA538">
            <v>505915.00000000035</v>
          </cell>
          <cell r="CB538">
            <v>505915.00000000035</v>
          </cell>
          <cell r="CC538">
            <v>0</v>
          </cell>
          <cell r="CD538">
            <v>0</v>
          </cell>
          <cell r="CE538">
            <v>79.245283018867894</v>
          </cell>
          <cell r="CF538">
            <v>51.134709962264132</v>
          </cell>
          <cell r="CG538">
            <v>80.660377358490535</v>
          </cell>
          <cell r="CH538">
            <v>52.047829783018848</v>
          </cell>
          <cell r="CI538">
            <v>77.830188679245254</v>
          </cell>
          <cell r="CJ538">
            <v>50.221590141509409</v>
          </cell>
          <cell r="CK538">
            <v>76.3125</v>
          </cell>
          <cell r="CL538">
            <v>48.523702239374998</v>
          </cell>
          <cell r="CM538">
            <v>89.265822784810055</v>
          </cell>
          <cell r="CN538">
            <v>51.814708362025279</v>
          </cell>
          <cell r="CO538">
            <v>253.7425404881927</v>
          </cell>
          <cell r="CP538">
            <v>433899.74423480954</v>
          </cell>
          <cell r="CQ538">
            <v>433899.74423480954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9.0000000000000195</v>
          </cell>
          <cell r="CZ538">
            <v>13770.000000000029</v>
          </cell>
          <cell r="DA538">
            <v>13770.000000000029</v>
          </cell>
          <cell r="DB538">
            <v>0</v>
          </cell>
          <cell r="DC538">
            <v>4958768.3042348102</v>
          </cell>
          <cell r="DD538">
            <v>4958768.3042348102</v>
          </cell>
          <cell r="DE538">
            <v>0</v>
          </cell>
          <cell r="DF538">
            <v>121300</v>
          </cell>
          <cell r="DG538">
            <v>121300</v>
          </cell>
          <cell r="DH538">
            <v>166.6</v>
          </cell>
          <cell r="DI538">
            <v>0</v>
          </cell>
          <cell r="DJ538">
            <v>0</v>
          </cell>
          <cell r="DK538">
            <v>3.7530000000000001</v>
          </cell>
          <cell r="DL538">
            <v>1</v>
          </cell>
          <cell r="DO538">
            <v>0</v>
          </cell>
          <cell r="DP538">
            <v>0</v>
          </cell>
          <cell r="DQ538">
            <v>0</v>
          </cell>
          <cell r="DR538">
            <v>1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DZ538">
            <v>0</v>
          </cell>
          <cell r="EA538">
            <v>21001.8</v>
          </cell>
          <cell r="EB538">
            <v>21001.8</v>
          </cell>
          <cell r="EC538">
            <v>0</v>
          </cell>
          <cell r="ED538">
            <v>0</v>
          </cell>
          <cell r="EE538">
            <v>21001.8</v>
          </cell>
          <cell r="EF538">
            <v>0</v>
          </cell>
          <cell r="EG538">
            <v>21001.8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M538">
            <v>0</v>
          </cell>
          <cell r="EN538">
            <v>0</v>
          </cell>
          <cell r="EO538">
            <v>0</v>
          </cell>
          <cell r="EP538">
            <v>0</v>
          </cell>
          <cell r="EQ538">
            <v>142301.79999999999</v>
          </cell>
          <cell r="ER538">
            <v>142301.79999999999</v>
          </cell>
          <cell r="ES538">
            <v>0</v>
          </cell>
          <cell r="ET538">
            <v>5101070.10423481</v>
          </cell>
          <cell r="EU538">
            <v>5101070.10423481</v>
          </cell>
          <cell r="EV538">
            <v>5080068.3042348102</v>
          </cell>
          <cell r="EW538">
            <v>6098.5213736312244</v>
          </cell>
          <cell r="EX538">
            <v>5525</v>
          </cell>
          <cell r="EY538">
            <v>0</v>
          </cell>
          <cell r="EZ538">
            <v>4602325</v>
          </cell>
          <cell r="FA538">
            <v>0</v>
          </cell>
          <cell r="FB538">
            <v>5101070.10423481</v>
          </cell>
          <cell r="FC538">
            <v>4935592.9801143082</v>
          </cell>
          <cell r="FD538">
            <v>0</v>
          </cell>
          <cell r="FE538">
            <v>5101070.10423481</v>
          </cell>
        </row>
        <row r="539">
          <cell r="A539">
            <v>5413</v>
          </cell>
          <cell r="B539">
            <v>8815413</v>
          </cell>
          <cell r="E539" t="str">
            <v>Thurstable School Sports College and Sixth Form Centre</v>
          </cell>
          <cell r="F539" t="str">
            <v>S</v>
          </cell>
          <cell r="G539" t="str">
            <v/>
          </cell>
          <cell r="H539" t="str">
            <v/>
          </cell>
          <cell r="I539" t="str">
            <v>Y</v>
          </cell>
          <cell r="J539" t="str">
            <v>VI</v>
          </cell>
          <cell r="K539">
            <v>5413</v>
          </cell>
          <cell r="L539">
            <v>137241</v>
          </cell>
          <cell r="O539">
            <v>0</v>
          </cell>
          <cell r="P539">
            <v>3</v>
          </cell>
          <cell r="Q539">
            <v>2</v>
          </cell>
          <cell r="S539">
            <v>0</v>
          </cell>
          <cell r="T539">
            <v>0</v>
          </cell>
          <cell r="V539">
            <v>0</v>
          </cell>
          <cell r="W539">
            <v>210</v>
          </cell>
          <cell r="X539">
            <v>216</v>
          </cell>
          <cell r="Y539">
            <v>214</v>
          </cell>
          <cell r="Z539">
            <v>212</v>
          </cell>
          <cell r="AA539">
            <v>198</v>
          </cell>
          <cell r="AB539">
            <v>640</v>
          </cell>
          <cell r="AC539">
            <v>410</v>
          </cell>
          <cell r="AD539">
            <v>1050</v>
          </cell>
          <cell r="AE539">
            <v>1050</v>
          </cell>
          <cell r="AF539">
            <v>0</v>
          </cell>
          <cell r="AG539">
            <v>2833440</v>
          </cell>
          <cell r="AH539">
            <v>2210572.4</v>
          </cell>
          <cell r="AI539">
            <v>5044012.4000000004</v>
          </cell>
          <cell r="AJ539">
            <v>5044012.4000000004</v>
          </cell>
          <cell r="AK539">
            <v>0</v>
          </cell>
          <cell r="AL539">
            <v>0</v>
          </cell>
          <cell r="AM539">
            <v>127.00000000000006</v>
          </cell>
          <cell r="AN539">
            <v>59690.000000000029</v>
          </cell>
          <cell r="AO539">
            <v>59690.000000000029</v>
          </cell>
          <cell r="AP539">
            <v>0</v>
          </cell>
          <cell r="AQ539">
            <v>0</v>
          </cell>
          <cell r="AR539">
            <v>169.00000000000006</v>
          </cell>
          <cell r="AS539">
            <v>146185.00000000006</v>
          </cell>
          <cell r="AT539">
            <v>146185.00000000006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927.00000000000011</v>
          </cell>
          <cell r="BK539">
            <v>0</v>
          </cell>
          <cell r="BL539">
            <v>108.00000000000014</v>
          </cell>
          <cell r="BM539">
            <v>34560.000000000044</v>
          </cell>
          <cell r="BN539">
            <v>3.0000000000000031</v>
          </cell>
          <cell r="BO539">
            <v>1275.0000000000014</v>
          </cell>
          <cell r="BP539">
            <v>8.0000000000000018</v>
          </cell>
          <cell r="BQ539">
            <v>4760.0000000000009</v>
          </cell>
          <cell r="BR539">
            <v>4.0000000000000009</v>
          </cell>
          <cell r="BS539">
            <v>2600.0000000000005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43195.000000000044</v>
          </cell>
          <cell r="BY539">
            <v>43195.000000000044</v>
          </cell>
          <cell r="BZ539">
            <v>0</v>
          </cell>
          <cell r="CA539">
            <v>249070.00000000012</v>
          </cell>
          <cell r="CB539">
            <v>249070.00000000012</v>
          </cell>
          <cell r="CC539">
            <v>0</v>
          </cell>
          <cell r="CD539">
            <v>0</v>
          </cell>
          <cell r="CE539">
            <v>73.000000000000085</v>
          </cell>
          <cell r="CF539">
            <v>47.104807820000055</v>
          </cell>
          <cell r="CG539">
            <v>75.08571428571436</v>
          </cell>
          <cell r="CH539">
            <v>48.450659472000048</v>
          </cell>
          <cell r="CI539">
            <v>74.390476190476264</v>
          </cell>
          <cell r="CJ539">
            <v>48.002042254666712</v>
          </cell>
          <cell r="CK539">
            <v>72.059113300492541</v>
          </cell>
          <cell r="CL539">
            <v>45.819164061280745</v>
          </cell>
          <cell r="CM539">
            <v>78.785340314136192</v>
          </cell>
          <cell r="CN539">
            <v>45.731269865968628</v>
          </cell>
          <cell r="CO539">
            <v>235.10794347391618</v>
          </cell>
          <cell r="CP539">
            <v>402034.58334039664</v>
          </cell>
          <cell r="CQ539">
            <v>402034.58334039664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5695116.9833403975</v>
          </cell>
          <cell r="DD539">
            <v>5695116.9833403975</v>
          </cell>
          <cell r="DE539">
            <v>0</v>
          </cell>
          <cell r="DF539">
            <v>121300</v>
          </cell>
          <cell r="DG539">
            <v>121300</v>
          </cell>
          <cell r="DH539">
            <v>210</v>
          </cell>
          <cell r="DI539">
            <v>0</v>
          </cell>
          <cell r="DJ539">
            <v>0</v>
          </cell>
          <cell r="DK539">
            <v>5.9009999999999998</v>
          </cell>
          <cell r="DL539">
            <v>1</v>
          </cell>
          <cell r="DO539">
            <v>0</v>
          </cell>
          <cell r="DP539">
            <v>0</v>
          </cell>
          <cell r="DQ539">
            <v>0</v>
          </cell>
          <cell r="DR539">
            <v>1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DZ539">
            <v>0</v>
          </cell>
          <cell r="EA539">
            <v>46835</v>
          </cell>
          <cell r="EB539">
            <v>46835</v>
          </cell>
          <cell r="EC539">
            <v>0</v>
          </cell>
          <cell r="ED539">
            <v>0</v>
          </cell>
          <cell r="EE539">
            <v>46835</v>
          </cell>
          <cell r="EF539">
            <v>0</v>
          </cell>
          <cell r="EG539">
            <v>46835</v>
          </cell>
          <cell r="EH539">
            <v>0</v>
          </cell>
          <cell r="EI539">
            <v>0</v>
          </cell>
          <cell r="EJ539">
            <v>0</v>
          </cell>
          <cell r="EK539">
            <v>0</v>
          </cell>
          <cell r="EM539">
            <v>56000</v>
          </cell>
          <cell r="EN539">
            <v>0.95510136966850623</v>
          </cell>
          <cell r="EP539">
            <v>0</v>
          </cell>
          <cell r="EQ539">
            <v>168135</v>
          </cell>
          <cell r="ER539">
            <v>168135</v>
          </cell>
          <cell r="ES539">
            <v>0</v>
          </cell>
          <cell r="ET539">
            <v>5863251.9833403975</v>
          </cell>
          <cell r="EU539">
            <v>5863251.9833403975</v>
          </cell>
          <cell r="EV539">
            <v>5816416.9833403975</v>
          </cell>
          <cell r="EW539">
            <v>5539.4447460384736</v>
          </cell>
          <cell r="EX539">
            <v>5525</v>
          </cell>
          <cell r="EY539">
            <v>0</v>
          </cell>
          <cell r="EZ539">
            <v>5801250</v>
          </cell>
          <cell r="FA539">
            <v>0</v>
          </cell>
          <cell r="FB539">
            <v>5863251.9833403975</v>
          </cell>
          <cell r="FC539">
            <v>5800463.2231423678</v>
          </cell>
          <cell r="FD539">
            <v>0</v>
          </cell>
          <cell r="FE539">
            <v>5863251.9833403975</v>
          </cell>
        </row>
        <row r="540">
          <cell r="A540">
            <v>5405</v>
          </cell>
          <cell r="B540">
            <v>8815405</v>
          </cell>
          <cell r="E540" t="str">
            <v>West Hatch High School</v>
          </cell>
          <cell r="F540" t="str">
            <v>S</v>
          </cell>
          <cell r="G540" t="str">
            <v/>
          </cell>
          <cell r="H540" t="str">
            <v/>
          </cell>
          <cell r="I540" t="str">
            <v>Y</v>
          </cell>
          <cell r="J540" t="str">
            <v>VI</v>
          </cell>
          <cell r="K540">
            <v>5405</v>
          </cell>
          <cell r="L540">
            <v>136758</v>
          </cell>
          <cell r="N540">
            <v>50</v>
          </cell>
          <cell r="O540">
            <v>0</v>
          </cell>
          <cell r="P540">
            <v>3</v>
          </cell>
          <cell r="Q540">
            <v>2</v>
          </cell>
          <cell r="S540">
            <v>0</v>
          </cell>
          <cell r="T540">
            <v>0</v>
          </cell>
          <cell r="V540">
            <v>0</v>
          </cell>
          <cell r="W540">
            <v>278.16666666666669</v>
          </cell>
          <cell r="X540">
            <v>248</v>
          </cell>
          <cell r="Y540">
            <v>249</v>
          </cell>
          <cell r="Z540">
            <v>248</v>
          </cell>
          <cell r="AA540">
            <v>187</v>
          </cell>
          <cell r="AB540">
            <v>775.16666666666663</v>
          </cell>
          <cell r="AC540">
            <v>435</v>
          </cell>
          <cell r="AD540">
            <v>1210.1666666666665</v>
          </cell>
          <cell r="AE540">
            <v>1210.1666666666665</v>
          </cell>
          <cell r="AF540">
            <v>0</v>
          </cell>
          <cell r="AG540">
            <v>3431856.625</v>
          </cell>
          <cell r="AH540">
            <v>2345363.4000000004</v>
          </cell>
          <cell r="AI540">
            <v>5777220.0250000004</v>
          </cell>
          <cell r="AJ540">
            <v>5777220.0250000004</v>
          </cell>
          <cell r="AK540">
            <v>0</v>
          </cell>
          <cell r="AL540">
            <v>0</v>
          </cell>
          <cell r="AM540">
            <v>137.3093423652272</v>
          </cell>
          <cell r="AN540">
            <v>64535.390911656781</v>
          </cell>
          <cell r="AO540">
            <v>64535.390911656781</v>
          </cell>
          <cell r="AP540">
            <v>0</v>
          </cell>
          <cell r="AQ540">
            <v>0</v>
          </cell>
          <cell r="AR540">
            <v>245.92718035563112</v>
          </cell>
          <cell r="AS540">
            <v>212727.01100762092</v>
          </cell>
          <cell r="AT540">
            <v>212727.01100762092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874.06618684730472</v>
          </cell>
          <cell r="BK540">
            <v>0</v>
          </cell>
          <cell r="BL540">
            <v>141.40812870448815</v>
          </cell>
          <cell r="BM540">
            <v>45250.601185436208</v>
          </cell>
          <cell r="BN540">
            <v>163.95145357041991</v>
          </cell>
          <cell r="BO540">
            <v>69679.36776742847</v>
          </cell>
          <cell r="BP540">
            <v>4.0987863392605108</v>
          </cell>
          <cell r="BQ540">
            <v>2438.7778718600039</v>
          </cell>
          <cell r="BR540">
            <v>25.617414620378238</v>
          </cell>
          <cell r="BS540">
            <v>16651.319503245853</v>
          </cell>
          <cell r="BT540">
            <v>1.0246965848151282</v>
          </cell>
          <cell r="BU540">
            <v>717.28760937058973</v>
          </cell>
          <cell r="BV540">
            <v>0</v>
          </cell>
          <cell r="BW540">
            <v>0</v>
          </cell>
          <cell r="BX540">
            <v>134737.35393734113</v>
          </cell>
          <cell r="BY540">
            <v>134737.35393734113</v>
          </cell>
          <cell r="BZ540">
            <v>0</v>
          </cell>
          <cell r="CA540">
            <v>411999.75585661887</v>
          </cell>
          <cell r="CB540">
            <v>411999.75585661887</v>
          </cell>
          <cell r="CC540">
            <v>0</v>
          </cell>
          <cell r="CD540">
            <v>0</v>
          </cell>
          <cell r="CE540">
            <v>74.256355932203434</v>
          </cell>
          <cell r="CF540">
            <v>47.915498295889854</v>
          </cell>
          <cell r="CG540">
            <v>66.203389830508499</v>
          </cell>
          <cell r="CH540">
            <v>42.71915006847459</v>
          </cell>
          <cell r="CI540">
            <v>66.47033898305088</v>
          </cell>
          <cell r="CJ540">
            <v>42.891404705847478</v>
          </cell>
          <cell r="CK540">
            <v>82.666666666666586</v>
          </cell>
          <cell r="CL540">
            <v>52.564032346666615</v>
          </cell>
          <cell r="CM540">
            <v>71.438202247190944</v>
          </cell>
          <cell r="CN540">
            <v>41.466593819101085</v>
          </cell>
          <cell r="CO540">
            <v>227.55667923597954</v>
          </cell>
          <cell r="CP540">
            <v>389121.92149352503</v>
          </cell>
          <cell r="CQ540">
            <v>389121.92149352503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10.316851378232457</v>
          </cell>
          <cell r="CZ540">
            <v>15784.782608695659</v>
          </cell>
          <cell r="DA540">
            <v>15784.782608695659</v>
          </cell>
          <cell r="DB540">
            <v>0</v>
          </cell>
          <cell r="DC540">
            <v>6594126.4849588387</v>
          </cell>
          <cell r="DD540">
            <v>6594126.4849588387</v>
          </cell>
          <cell r="DE540">
            <v>0</v>
          </cell>
          <cell r="DF540">
            <v>121300</v>
          </cell>
          <cell r="DG540">
            <v>121300</v>
          </cell>
          <cell r="DH540">
            <v>242.0333333333333</v>
          </cell>
          <cell r="DI540">
            <v>0</v>
          </cell>
          <cell r="DJ540">
            <v>0</v>
          </cell>
          <cell r="DK540">
            <v>1.5669999999999999</v>
          </cell>
          <cell r="DL540">
            <v>0</v>
          </cell>
          <cell r="DO540">
            <v>0</v>
          </cell>
          <cell r="DP540">
            <v>0</v>
          </cell>
          <cell r="DQ540">
            <v>0</v>
          </cell>
          <cell r="DR540">
            <v>1.0156360164</v>
          </cell>
          <cell r="DS540">
            <v>0</v>
          </cell>
          <cell r="DT540">
            <v>105002.51865181081</v>
          </cell>
          <cell r="DU540">
            <v>105002.51865181081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DZ540">
            <v>0</v>
          </cell>
          <cell r="EA540">
            <v>28347.5</v>
          </cell>
          <cell r="EB540">
            <v>28347.5</v>
          </cell>
          <cell r="EC540">
            <v>0</v>
          </cell>
          <cell r="ED540">
            <v>0</v>
          </cell>
          <cell r="EE540">
            <v>28347.5</v>
          </cell>
          <cell r="EF540">
            <v>0</v>
          </cell>
          <cell r="EG540">
            <v>28347.5</v>
          </cell>
          <cell r="EH540">
            <v>0</v>
          </cell>
          <cell r="EI540">
            <v>0</v>
          </cell>
          <cell r="EJ540">
            <v>0</v>
          </cell>
          <cell r="EK540">
            <v>0</v>
          </cell>
          <cell r="EM540">
            <v>0</v>
          </cell>
          <cell r="EN540">
            <v>0</v>
          </cell>
          <cell r="EO540">
            <v>0</v>
          </cell>
          <cell r="EP540">
            <v>0</v>
          </cell>
          <cell r="EQ540">
            <v>254650.01865181082</v>
          </cell>
          <cell r="ER540">
            <v>254650.01865181082</v>
          </cell>
          <cell r="ES540">
            <v>0</v>
          </cell>
          <cell r="ET540">
            <v>6848776.5036106491</v>
          </cell>
          <cell r="EU540">
            <v>6848776.5036106491</v>
          </cell>
          <cell r="EV540">
            <v>6820429.0036106491</v>
          </cell>
          <cell r="EW540">
            <v>5635.9418842671666</v>
          </cell>
          <cell r="EX540">
            <v>5525</v>
          </cell>
          <cell r="EY540">
            <v>0</v>
          </cell>
          <cell r="EZ540">
            <v>6686170.8333333321</v>
          </cell>
          <cell r="FA540">
            <v>0</v>
          </cell>
          <cell r="FB540">
            <v>6848776.5036106491</v>
          </cell>
          <cell r="FC540">
            <v>6722163.5642022677</v>
          </cell>
          <cell r="FD540">
            <v>0</v>
          </cell>
          <cell r="FE540">
            <v>6848776.5036106491</v>
          </cell>
        </row>
        <row r="541">
          <cell r="A541">
            <v>5427</v>
          </cell>
          <cell r="B541">
            <v>8815427</v>
          </cell>
          <cell r="E541" t="str">
            <v>William de Ferrers School</v>
          </cell>
          <cell r="F541" t="str">
            <v>S</v>
          </cell>
          <cell r="G541" t="str">
            <v/>
          </cell>
          <cell r="H541" t="str">
            <v/>
          </cell>
          <cell r="I541" t="str">
            <v>Y</v>
          </cell>
          <cell r="J541" t="str">
            <v>VI</v>
          </cell>
          <cell r="K541">
            <v>5427</v>
          </cell>
          <cell r="L541">
            <v>136605</v>
          </cell>
          <cell r="O541">
            <v>0</v>
          </cell>
          <cell r="P541">
            <v>3</v>
          </cell>
          <cell r="Q541">
            <v>2</v>
          </cell>
          <cell r="S541">
            <v>0</v>
          </cell>
          <cell r="T541">
            <v>0</v>
          </cell>
          <cell r="V541">
            <v>0</v>
          </cell>
          <cell r="W541">
            <v>251</v>
          </cell>
          <cell r="X541">
            <v>218</v>
          </cell>
          <cell r="Y541">
            <v>213</v>
          </cell>
          <cell r="Z541">
            <v>186</v>
          </cell>
          <cell r="AA541">
            <v>206</v>
          </cell>
          <cell r="AB541">
            <v>682</v>
          </cell>
          <cell r="AC541">
            <v>392</v>
          </cell>
          <cell r="AD541">
            <v>1074</v>
          </cell>
          <cell r="AE541">
            <v>1074</v>
          </cell>
          <cell r="AF541">
            <v>0</v>
          </cell>
          <cell r="AG541">
            <v>3019384.5</v>
          </cell>
          <cell r="AH541">
            <v>2113522.8800000004</v>
          </cell>
          <cell r="AI541">
            <v>5132907.3800000008</v>
          </cell>
          <cell r="AJ541">
            <v>5132907.3800000008</v>
          </cell>
          <cell r="AK541">
            <v>0</v>
          </cell>
          <cell r="AL541">
            <v>0</v>
          </cell>
          <cell r="AM541">
            <v>115.00000000000014</v>
          </cell>
          <cell r="AN541">
            <v>54050.000000000065</v>
          </cell>
          <cell r="AO541">
            <v>54050.000000000065</v>
          </cell>
          <cell r="AP541">
            <v>0</v>
          </cell>
          <cell r="AQ541">
            <v>0</v>
          </cell>
          <cell r="AR541">
            <v>150.00000000000028</v>
          </cell>
          <cell r="AS541">
            <v>129750.00000000025</v>
          </cell>
          <cell r="AT541">
            <v>129750.00000000025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1037.9664492078282</v>
          </cell>
          <cell r="BK541">
            <v>0</v>
          </cell>
          <cell r="BL541">
            <v>26.024231127679361</v>
          </cell>
          <cell r="BM541">
            <v>8327.7539608573952</v>
          </cell>
          <cell r="BN541">
            <v>3.0027958993476283</v>
          </cell>
          <cell r="BO541">
            <v>1276.1882572227421</v>
          </cell>
          <cell r="BP541">
            <v>5.0046598322460358</v>
          </cell>
          <cell r="BQ541">
            <v>2977.7726001863912</v>
          </cell>
          <cell r="BR541">
            <v>2.0018639328984187</v>
          </cell>
          <cell r="BS541">
            <v>1301.211556383972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13882.926374650502</v>
          </cell>
          <cell r="BY541">
            <v>13882.926374650502</v>
          </cell>
          <cell r="BZ541">
            <v>0</v>
          </cell>
          <cell r="CA541">
            <v>197682.92637465082</v>
          </cell>
          <cell r="CB541">
            <v>197682.92637465082</v>
          </cell>
          <cell r="CC541">
            <v>0</v>
          </cell>
          <cell r="CD541">
            <v>0</v>
          </cell>
          <cell r="CE541">
            <v>88.380281690140833</v>
          </cell>
          <cell r="CF541">
            <v>57.029262795774635</v>
          </cell>
          <cell r="CG541">
            <v>76.760563380281681</v>
          </cell>
          <cell r="CH541">
            <v>49.531391591549287</v>
          </cell>
          <cell r="CI541">
            <v>75</v>
          </cell>
          <cell r="CJ541">
            <v>48.395350499999999</v>
          </cell>
          <cell r="CK541">
            <v>71.147540983606589</v>
          </cell>
          <cell r="CL541">
            <v>45.239536036065594</v>
          </cell>
          <cell r="CM541">
            <v>70.686274509803965</v>
          </cell>
          <cell r="CN541">
            <v>41.030134318627482</v>
          </cell>
          <cell r="CO541">
            <v>241.22567524201702</v>
          </cell>
          <cell r="CP541">
            <v>412495.9046638491</v>
          </cell>
          <cell r="CQ541">
            <v>412495.9046638491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4.0037278657968267</v>
          </cell>
          <cell r="CZ541">
            <v>6125.7036346691448</v>
          </cell>
          <cell r="DA541">
            <v>6125.7036346691448</v>
          </cell>
          <cell r="DB541">
            <v>0</v>
          </cell>
          <cell r="DC541">
            <v>5749211.9146731691</v>
          </cell>
          <cell r="DD541">
            <v>5749211.9146731691</v>
          </cell>
          <cell r="DE541">
            <v>0</v>
          </cell>
          <cell r="DF541">
            <v>121300</v>
          </cell>
          <cell r="DG541">
            <v>121300</v>
          </cell>
          <cell r="DH541">
            <v>214.8</v>
          </cell>
          <cell r="DI541">
            <v>0</v>
          </cell>
          <cell r="DJ541">
            <v>0</v>
          </cell>
          <cell r="DK541">
            <v>6.1109999999999998</v>
          </cell>
          <cell r="DL541">
            <v>1</v>
          </cell>
          <cell r="DO541">
            <v>0</v>
          </cell>
          <cell r="DP541">
            <v>0</v>
          </cell>
          <cell r="DQ541">
            <v>0</v>
          </cell>
          <cell r="DR541">
            <v>1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 t="str">
            <v>B</v>
          </cell>
          <cell r="DX541">
            <v>0</v>
          </cell>
          <cell r="DY541">
            <v>54488</v>
          </cell>
          <cell r="DZ541">
            <v>54488</v>
          </cell>
          <cell r="EA541">
            <v>59095.91</v>
          </cell>
          <cell r="EB541">
            <v>59095.91</v>
          </cell>
          <cell r="EC541">
            <v>0</v>
          </cell>
          <cell r="ED541">
            <v>0</v>
          </cell>
          <cell r="EE541">
            <v>59095.91</v>
          </cell>
          <cell r="EF541">
            <v>0</v>
          </cell>
          <cell r="EG541">
            <v>59095.91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M541">
            <v>0</v>
          </cell>
          <cell r="EN541">
            <v>0</v>
          </cell>
          <cell r="EO541">
            <v>0</v>
          </cell>
          <cell r="EP541">
            <v>0</v>
          </cell>
          <cell r="EQ541">
            <v>234883.91</v>
          </cell>
          <cell r="ER541">
            <v>234883.91</v>
          </cell>
          <cell r="ES541">
            <v>0</v>
          </cell>
          <cell r="ET541">
            <v>5984095.8246731693</v>
          </cell>
          <cell r="EU541">
            <v>5984095.8246731693</v>
          </cell>
          <cell r="EV541">
            <v>5870511.9146731691</v>
          </cell>
          <cell r="EW541">
            <v>5466.0259913157997</v>
          </cell>
          <cell r="EX541">
            <v>5525</v>
          </cell>
          <cell r="EY541">
            <v>58.974008684200271</v>
          </cell>
          <cell r="EZ541">
            <v>5933850</v>
          </cell>
          <cell r="FA541">
            <v>63338.085326830857</v>
          </cell>
          <cell r="FB541">
            <v>6047433.9100000001</v>
          </cell>
          <cell r="FC541">
            <v>5959959.8834642693</v>
          </cell>
          <cell r="FD541">
            <v>0</v>
          </cell>
          <cell r="FE541">
            <v>6047433.9100000001</v>
          </cell>
        </row>
        <row r="542">
          <cell r="A542">
            <v>4014</v>
          </cell>
          <cell r="B542">
            <v>8814014</v>
          </cell>
          <cell r="E542" t="str">
            <v>Woodlands School</v>
          </cell>
          <cell r="F542" t="str">
            <v>S</v>
          </cell>
          <cell r="G542" t="str">
            <v/>
          </cell>
          <cell r="H542">
            <v>10025102</v>
          </cell>
          <cell r="I542" t="str">
            <v>Y</v>
          </cell>
          <cell r="K542">
            <v>4014</v>
          </cell>
          <cell r="L542">
            <v>141214</v>
          </cell>
          <cell r="O542">
            <v>0</v>
          </cell>
          <cell r="P542">
            <v>3</v>
          </cell>
          <cell r="Q542">
            <v>2</v>
          </cell>
          <cell r="S542">
            <v>0</v>
          </cell>
          <cell r="T542">
            <v>0</v>
          </cell>
          <cell r="V542">
            <v>0</v>
          </cell>
          <cell r="W542">
            <v>300</v>
          </cell>
          <cell r="X542">
            <v>321</v>
          </cell>
          <cell r="Y542">
            <v>316</v>
          </cell>
          <cell r="Z542">
            <v>302</v>
          </cell>
          <cell r="AA542">
            <v>295</v>
          </cell>
          <cell r="AB542">
            <v>937</v>
          </cell>
          <cell r="AC542">
            <v>597</v>
          </cell>
          <cell r="AD542">
            <v>1534</v>
          </cell>
          <cell r="AE542">
            <v>1534</v>
          </cell>
          <cell r="AF542">
            <v>0</v>
          </cell>
          <cell r="AG542">
            <v>4148333.25</v>
          </cell>
          <cell r="AH542">
            <v>3218809.08</v>
          </cell>
          <cell r="AI542">
            <v>7367142.3300000001</v>
          </cell>
          <cell r="AJ542">
            <v>7367142.3300000001</v>
          </cell>
          <cell r="AK542">
            <v>0</v>
          </cell>
          <cell r="AL542">
            <v>0</v>
          </cell>
          <cell r="AM542">
            <v>424.00000000000034</v>
          </cell>
          <cell r="AN542">
            <v>199280.00000000017</v>
          </cell>
          <cell r="AO542">
            <v>199280.00000000017</v>
          </cell>
          <cell r="AP542">
            <v>0</v>
          </cell>
          <cell r="AQ542">
            <v>0</v>
          </cell>
          <cell r="AR542">
            <v>575.99999999999966</v>
          </cell>
          <cell r="AS542">
            <v>498239.99999999971</v>
          </cell>
          <cell r="AT542">
            <v>498239.99999999971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367.99999999999977</v>
          </cell>
          <cell r="BK542">
            <v>0</v>
          </cell>
          <cell r="BL542">
            <v>290.00000000000074</v>
          </cell>
          <cell r="BM542">
            <v>92800.000000000233</v>
          </cell>
          <cell r="BN542">
            <v>313.00000000000074</v>
          </cell>
          <cell r="BO542">
            <v>133025.00000000032</v>
          </cell>
          <cell r="BP542">
            <v>133.00000000000003</v>
          </cell>
          <cell r="BQ542">
            <v>79135.000000000015</v>
          </cell>
          <cell r="BR542">
            <v>144</v>
          </cell>
          <cell r="BS542">
            <v>93600</v>
          </cell>
          <cell r="BT542">
            <v>193.00000000000045</v>
          </cell>
          <cell r="BU542">
            <v>135100.00000000032</v>
          </cell>
          <cell r="BV542">
            <v>93</v>
          </cell>
          <cell r="BW542">
            <v>82770</v>
          </cell>
          <cell r="BX542">
            <v>616430.00000000093</v>
          </cell>
          <cell r="BY542">
            <v>616430.00000000093</v>
          </cell>
          <cell r="BZ542">
            <v>0</v>
          </cell>
          <cell r="CA542">
            <v>1313950.0000000009</v>
          </cell>
          <cell r="CB542">
            <v>1313950.0000000009</v>
          </cell>
          <cell r="CC542">
            <v>0</v>
          </cell>
          <cell r="CD542">
            <v>0</v>
          </cell>
          <cell r="CE542">
            <v>96.153846153846288</v>
          </cell>
          <cell r="CF542">
            <v>62.045321153846238</v>
          </cell>
          <cell r="CG542">
            <v>102.88461538461553</v>
          </cell>
          <cell r="CH542">
            <v>66.388493634615472</v>
          </cell>
          <cell r="CI542">
            <v>101.28205128205143</v>
          </cell>
          <cell r="CJ542">
            <v>65.354404948718042</v>
          </cell>
          <cell r="CK542">
            <v>108.35880398671083</v>
          </cell>
          <cell r="CL542">
            <v>68.900512231494929</v>
          </cell>
          <cell r="CM542">
            <v>120.22260273972589</v>
          </cell>
          <cell r="CN542">
            <v>69.783696661815</v>
          </cell>
          <cell r="CO542">
            <v>332.47242863048967</v>
          </cell>
          <cell r="CP542">
            <v>568527.85295813729</v>
          </cell>
          <cell r="CQ542">
            <v>568527.85295813729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5.000000000000008</v>
          </cell>
          <cell r="CZ542">
            <v>7650.0000000000118</v>
          </cell>
          <cell r="DA542">
            <v>7650.0000000000118</v>
          </cell>
          <cell r="DB542">
            <v>0</v>
          </cell>
          <cell r="DC542">
            <v>9257270.1829581391</v>
          </cell>
          <cell r="DD542">
            <v>9257270.1829581391</v>
          </cell>
          <cell r="DE542">
            <v>0</v>
          </cell>
          <cell r="DF542">
            <v>121300</v>
          </cell>
          <cell r="DG542">
            <v>121300</v>
          </cell>
          <cell r="DH542">
            <v>306.8</v>
          </cell>
          <cell r="DI542">
            <v>0</v>
          </cell>
          <cell r="DJ542">
            <v>0</v>
          </cell>
          <cell r="DK542">
            <v>1.6279999999999999</v>
          </cell>
          <cell r="DL542">
            <v>0</v>
          </cell>
          <cell r="DO542">
            <v>0</v>
          </cell>
          <cell r="DP542">
            <v>0</v>
          </cell>
          <cell r="DQ542">
            <v>0</v>
          </cell>
          <cell r="DR542">
            <v>1.0156360164</v>
          </cell>
          <cell r="DS542">
            <v>0</v>
          </cell>
          <cell r="DT542">
            <v>146643.47718928455</v>
          </cell>
          <cell r="DU542">
            <v>146643.47718928455</v>
          </cell>
          <cell r="DV542">
            <v>0</v>
          </cell>
          <cell r="DW542">
            <v>0</v>
          </cell>
          <cell r="DX542">
            <v>0</v>
          </cell>
          <cell r="DY542">
            <v>0</v>
          </cell>
          <cell r="DZ542">
            <v>0</v>
          </cell>
          <cell r="EA542">
            <v>58572.921999999999</v>
          </cell>
          <cell r="EB542">
            <v>58572.921999999999</v>
          </cell>
          <cell r="EC542">
            <v>0</v>
          </cell>
          <cell r="ED542">
            <v>0</v>
          </cell>
          <cell r="EE542">
            <v>58572.921999999999</v>
          </cell>
          <cell r="EF542">
            <v>0</v>
          </cell>
          <cell r="EG542">
            <v>58572.922000000006</v>
          </cell>
          <cell r="EH542">
            <v>0</v>
          </cell>
          <cell r="EI542">
            <v>657163</v>
          </cell>
          <cell r="EJ542">
            <v>657163</v>
          </cell>
          <cell r="EK542">
            <v>0</v>
          </cell>
          <cell r="EM542">
            <v>0</v>
          </cell>
          <cell r="EN542">
            <v>0</v>
          </cell>
          <cell r="EO542">
            <v>0</v>
          </cell>
          <cell r="EP542">
            <v>0</v>
          </cell>
          <cell r="EQ542">
            <v>983679.39918928454</v>
          </cell>
          <cell r="ER542">
            <v>983679.39918928454</v>
          </cell>
          <cell r="ES542">
            <v>0</v>
          </cell>
          <cell r="ET542">
            <v>10240949.582147423</v>
          </cell>
          <cell r="EU542">
            <v>10240949.582147423</v>
          </cell>
          <cell r="EV542">
            <v>9525213.6601474229</v>
          </cell>
          <cell r="EW542">
            <v>6209.3961278666384</v>
          </cell>
          <cell r="EX542">
            <v>5525</v>
          </cell>
          <cell r="EY542">
            <v>0</v>
          </cell>
          <cell r="EZ542">
            <v>8475350</v>
          </cell>
          <cell r="FA542">
            <v>0</v>
          </cell>
          <cell r="FB542">
            <v>10240949.582147423</v>
          </cell>
          <cell r="FC542">
            <v>9974658.7816677615</v>
          </cell>
          <cell r="FD542">
            <v>0</v>
          </cell>
          <cell r="FE542">
            <v>10240949.582147423</v>
          </cell>
        </row>
      </sheetData>
      <sheetData sheetId="8" refreshError="1"/>
      <sheetData sheetId="9" refreshError="1">
        <row r="6">
          <cell r="A6">
            <v>5951</v>
          </cell>
          <cell r="B6" t="str">
            <v>The Endeavour</v>
          </cell>
          <cell r="C6" t="str">
            <v>Academy</v>
          </cell>
          <cell r="D6" t="str">
            <v>MLD</v>
          </cell>
          <cell r="E6">
            <v>131</v>
          </cell>
          <cell r="F6">
            <v>122</v>
          </cell>
          <cell r="G6">
            <v>0</v>
          </cell>
          <cell r="H6">
            <v>122</v>
          </cell>
          <cell r="I6">
            <v>24</v>
          </cell>
          <cell r="J6">
            <v>122</v>
          </cell>
          <cell r="K6">
            <v>14</v>
          </cell>
          <cell r="L6">
            <v>136</v>
          </cell>
          <cell r="M6">
            <v>1360000</v>
          </cell>
          <cell r="N6">
            <v>33550</v>
          </cell>
          <cell r="O6">
            <v>56210</v>
          </cell>
          <cell r="P6">
            <v>89760</v>
          </cell>
          <cell r="Q6" t="str">
            <v>Band 01</v>
          </cell>
          <cell r="R6">
            <v>0</v>
          </cell>
          <cell r="S6">
            <v>59</v>
          </cell>
          <cell r="T6">
            <v>42</v>
          </cell>
          <cell r="U6">
            <v>9</v>
          </cell>
          <cell r="V6">
            <v>13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8</v>
          </cell>
          <cell r="AF6">
            <v>131</v>
          </cell>
          <cell r="AG6">
            <v>360300</v>
          </cell>
          <cell r="AH6">
            <v>0</v>
          </cell>
          <cell r="AI6">
            <v>0</v>
          </cell>
          <cell r="AJ6">
            <v>0</v>
          </cell>
          <cell r="AK6">
            <v>469.3</v>
          </cell>
          <cell r="AL6">
            <v>52</v>
          </cell>
          <cell r="AM6">
            <v>24404</v>
          </cell>
          <cell r="AN6">
            <v>300</v>
          </cell>
          <cell r="AO6">
            <v>128</v>
          </cell>
          <cell r="AP6">
            <v>38400</v>
          </cell>
          <cell r="AQ6" t="str">
            <v>0km</v>
          </cell>
          <cell r="AR6">
            <v>0</v>
          </cell>
          <cell r="AS6">
            <v>0</v>
          </cell>
          <cell r="AT6">
            <v>62560</v>
          </cell>
          <cell r="AU6">
            <v>0</v>
          </cell>
          <cell r="AV6">
            <v>62560</v>
          </cell>
          <cell r="AW6">
            <v>485664</v>
          </cell>
          <cell r="AX6">
            <v>0</v>
          </cell>
          <cell r="AY6">
            <v>1935424</v>
          </cell>
        </row>
        <row r="7">
          <cell r="A7">
            <v>7000</v>
          </cell>
          <cell r="B7" t="str">
            <v>Langham Oaks</v>
          </cell>
          <cell r="C7" t="str">
            <v>Academy</v>
          </cell>
          <cell r="D7" t="str">
            <v>SEC SEMH</v>
          </cell>
          <cell r="E7">
            <v>78</v>
          </cell>
          <cell r="F7">
            <v>80</v>
          </cell>
          <cell r="G7">
            <v>0</v>
          </cell>
          <cell r="H7">
            <v>80</v>
          </cell>
          <cell r="I7">
            <v>0</v>
          </cell>
          <cell r="J7">
            <v>80</v>
          </cell>
          <cell r="K7">
            <v>0</v>
          </cell>
          <cell r="L7">
            <v>80</v>
          </cell>
          <cell r="M7">
            <v>800000</v>
          </cell>
          <cell r="N7">
            <v>22000</v>
          </cell>
          <cell r="O7">
            <v>30800</v>
          </cell>
          <cell r="P7">
            <v>52800</v>
          </cell>
          <cell r="Q7" t="str">
            <v>Band 06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67</v>
          </cell>
          <cell r="AA7">
            <v>1</v>
          </cell>
          <cell r="AB7">
            <v>4</v>
          </cell>
          <cell r="AC7">
            <v>3</v>
          </cell>
          <cell r="AD7">
            <v>1</v>
          </cell>
          <cell r="AE7">
            <v>2</v>
          </cell>
          <cell r="AF7">
            <v>78</v>
          </cell>
          <cell r="AG7">
            <v>1255000</v>
          </cell>
          <cell r="AH7">
            <v>18000</v>
          </cell>
          <cell r="AI7">
            <v>28</v>
          </cell>
          <cell r="AJ7">
            <v>504000</v>
          </cell>
          <cell r="AK7">
            <v>469.3</v>
          </cell>
          <cell r="AL7">
            <v>38</v>
          </cell>
          <cell r="AM7">
            <v>17833</v>
          </cell>
          <cell r="AN7">
            <v>0</v>
          </cell>
          <cell r="AO7">
            <v>78</v>
          </cell>
          <cell r="AP7">
            <v>0</v>
          </cell>
          <cell r="AQ7" t="str">
            <v>0km</v>
          </cell>
          <cell r="AR7">
            <v>0</v>
          </cell>
          <cell r="AS7">
            <v>0</v>
          </cell>
          <cell r="AT7">
            <v>50000</v>
          </cell>
          <cell r="AU7">
            <v>34664</v>
          </cell>
          <cell r="AV7">
            <v>84664</v>
          </cell>
          <cell r="AW7">
            <v>1861497</v>
          </cell>
          <cell r="AX7">
            <v>0</v>
          </cell>
          <cell r="AY7">
            <v>2714297</v>
          </cell>
        </row>
        <row r="8">
          <cell r="A8">
            <v>7001</v>
          </cell>
          <cell r="B8" t="str">
            <v xml:space="preserve">Pioneer School, The </v>
          </cell>
          <cell r="C8" t="str">
            <v>Academy</v>
          </cell>
          <cell r="D8" t="str">
            <v>SLD</v>
          </cell>
          <cell r="E8">
            <v>163</v>
          </cell>
          <cell r="F8">
            <v>140</v>
          </cell>
          <cell r="G8">
            <v>20</v>
          </cell>
          <cell r="H8">
            <v>140</v>
          </cell>
          <cell r="I8">
            <v>20</v>
          </cell>
          <cell r="J8">
            <v>140</v>
          </cell>
          <cell r="K8">
            <v>20</v>
          </cell>
          <cell r="L8">
            <v>160</v>
          </cell>
          <cell r="M8">
            <v>1600000</v>
          </cell>
          <cell r="N8">
            <v>44000</v>
          </cell>
          <cell r="O8">
            <v>61600</v>
          </cell>
          <cell r="P8">
            <v>105600</v>
          </cell>
          <cell r="Q8" t="str">
            <v>Band 04</v>
          </cell>
          <cell r="R8">
            <v>0</v>
          </cell>
          <cell r="S8">
            <v>0</v>
          </cell>
          <cell r="T8">
            <v>1</v>
          </cell>
          <cell r="U8">
            <v>2</v>
          </cell>
          <cell r="V8">
            <v>122</v>
          </cell>
          <cell r="W8">
            <v>3</v>
          </cell>
          <cell r="X8">
            <v>14</v>
          </cell>
          <cell r="Y8">
            <v>0</v>
          </cell>
          <cell r="Z8">
            <v>13</v>
          </cell>
          <cell r="AA8">
            <v>2</v>
          </cell>
          <cell r="AB8">
            <v>0</v>
          </cell>
          <cell r="AC8">
            <v>0</v>
          </cell>
          <cell r="AD8">
            <v>0</v>
          </cell>
          <cell r="AE8">
            <v>5</v>
          </cell>
          <cell r="AF8">
            <v>162</v>
          </cell>
          <cell r="AG8">
            <v>1327800</v>
          </cell>
          <cell r="AH8">
            <v>0</v>
          </cell>
          <cell r="AI8">
            <v>0</v>
          </cell>
          <cell r="AJ8">
            <v>0</v>
          </cell>
          <cell r="AK8">
            <v>469.3</v>
          </cell>
          <cell r="AL8">
            <v>50</v>
          </cell>
          <cell r="AM8">
            <v>23465</v>
          </cell>
          <cell r="AN8">
            <v>300</v>
          </cell>
          <cell r="AO8">
            <v>155</v>
          </cell>
          <cell r="AP8">
            <v>46500</v>
          </cell>
          <cell r="AQ8" t="str">
            <v>0km</v>
          </cell>
          <cell r="AR8">
            <v>0</v>
          </cell>
          <cell r="AS8">
            <v>0</v>
          </cell>
          <cell r="AT8">
            <v>73600</v>
          </cell>
          <cell r="AU8">
            <v>0</v>
          </cell>
          <cell r="AV8">
            <v>73600</v>
          </cell>
          <cell r="AW8">
            <v>1471365</v>
          </cell>
          <cell r="AX8">
            <v>0</v>
          </cell>
          <cell r="AY8">
            <v>3176965</v>
          </cell>
        </row>
        <row r="9">
          <cell r="A9">
            <v>7002</v>
          </cell>
          <cell r="B9" t="str">
            <v>Grove House School</v>
          </cell>
          <cell r="C9" t="str">
            <v>Academy</v>
          </cell>
          <cell r="D9" t="str">
            <v>SLD</v>
          </cell>
          <cell r="E9">
            <v>111</v>
          </cell>
          <cell r="F9">
            <v>83</v>
          </cell>
          <cell r="G9">
            <v>22</v>
          </cell>
          <cell r="H9">
            <v>98</v>
          </cell>
          <cell r="I9">
            <v>22</v>
          </cell>
          <cell r="J9">
            <v>91.75</v>
          </cell>
          <cell r="K9">
            <v>22</v>
          </cell>
          <cell r="L9">
            <v>113.75</v>
          </cell>
          <cell r="M9">
            <v>1137500</v>
          </cell>
          <cell r="N9">
            <v>28875</v>
          </cell>
          <cell r="O9">
            <v>46200</v>
          </cell>
          <cell r="P9">
            <v>75075</v>
          </cell>
          <cell r="Q9" t="str">
            <v>Band 04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91</v>
          </cell>
          <cell r="W9">
            <v>0</v>
          </cell>
          <cell r="X9">
            <v>2</v>
          </cell>
          <cell r="Y9">
            <v>0</v>
          </cell>
          <cell r="Z9">
            <v>5</v>
          </cell>
          <cell r="AA9">
            <v>0</v>
          </cell>
          <cell r="AB9">
            <v>0</v>
          </cell>
          <cell r="AC9">
            <v>2</v>
          </cell>
          <cell r="AD9">
            <v>0</v>
          </cell>
          <cell r="AE9">
            <v>11</v>
          </cell>
          <cell r="AF9">
            <v>111</v>
          </cell>
          <cell r="AG9">
            <v>837500</v>
          </cell>
          <cell r="AH9">
            <v>0</v>
          </cell>
          <cell r="AI9">
            <v>0</v>
          </cell>
          <cell r="AJ9">
            <v>0</v>
          </cell>
          <cell r="AK9">
            <v>469.3</v>
          </cell>
          <cell r="AL9">
            <v>27</v>
          </cell>
          <cell r="AM9">
            <v>12671</v>
          </cell>
          <cell r="AN9">
            <v>300</v>
          </cell>
          <cell r="AO9">
            <v>102.75</v>
          </cell>
          <cell r="AP9">
            <v>30825</v>
          </cell>
          <cell r="AQ9" t="str">
            <v>0km</v>
          </cell>
          <cell r="AR9">
            <v>0</v>
          </cell>
          <cell r="AS9">
            <v>0</v>
          </cell>
          <cell r="AT9">
            <v>52325</v>
          </cell>
          <cell r="AU9">
            <v>0</v>
          </cell>
          <cell r="AV9">
            <v>52325</v>
          </cell>
          <cell r="AW9">
            <v>933321</v>
          </cell>
          <cell r="AX9">
            <v>0</v>
          </cell>
          <cell r="AY9">
            <v>2145896</v>
          </cell>
        </row>
        <row r="10">
          <cell r="A10">
            <v>7003</v>
          </cell>
          <cell r="B10" t="str">
            <v>Ramsden Hall Academy</v>
          </cell>
          <cell r="C10" t="str">
            <v>Academy</v>
          </cell>
          <cell r="D10" t="str">
            <v>SEC SEMH</v>
          </cell>
          <cell r="E10">
            <v>94</v>
          </cell>
          <cell r="F10">
            <v>100</v>
          </cell>
          <cell r="G10">
            <v>0</v>
          </cell>
          <cell r="H10">
            <v>100</v>
          </cell>
          <cell r="I10">
            <v>0</v>
          </cell>
          <cell r="J10">
            <v>100</v>
          </cell>
          <cell r="K10">
            <v>0</v>
          </cell>
          <cell r="L10">
            <v>100</v>
          </cell>
          <cell r="M10">
            <v>1000000</v>
          </cell>
          <cell r="N10">
            <v>27500</v>
          </cell>
          <cell r="O10">
            <v>38500</v>
          </cell>
          <cell r="P10">
            <v>66000</v>
          </cell>
          <cell r="Q10" t="str">
            <v>Band 06</v>
          </cell>
          <cell r="R10">
            <v>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84</v>
          </cell>
          <cell r="AA10">
            <v>3</v>
          </cell>
          <cell r="AB10">
            <v>1</v>
          </cell>
          <cell r="AC10">
            <v>0</v>
          </cell>
          <cell r="AD10">
            <v>0</v>
          </cell>
          <cell r="AE10">
            <v>3</v>
          </cell>
          <cell r="AF10">
            <v>94</v>
          </cell>
          <cell r="AG10">
            <v>1345000</v>
          </cell>
          <cell r="AH10">
            <v>12255.52</v>
          </cell>
          <cell r="AI10">
            <v>37</v>
          </cell>
          <cell r="AJ10">
            <v>453454.24</v>
          </cell>
          <cell r="AK10">
            <v>469.3</v>
          </cell>
          <cell r="AL10">
            <v>56</v>
          </cell>
          <cell r="AM10">
            <v>26281</v>
          </cell>
          <cell r="AN10">
            <v>0</v>
          </cell>
          <cell r="AO10">
            <v>97</v>
          </cell>
          <cell r="AP10">
            <v>0</v>
          </cell>
          <cell r="AQ10" t="str">
            <v>0km</v>
          </cell>
          <cell r="AR10">
            <v>0</v>
          </cell>
          <cell r="AS10">
            <v>0</v>
          </cell>
          <cell r="AT10">
            <v>50000</v>
          </cell>
          <cell r="AU10">
            <v>45806</v>
          </cell>
          <cell r="AV10">
            <v>95806</v>
          </cell>
          <cell r="AW10">
            <v>1920541.24</v>
          </cell>
          <cell r="AX10">
            <v>0</v>
          </cell>
          <cell r="AY10">
            <v>2986541.24</v>
          </cell>
        </row>
        <row r="11">
          <cell r="A11">
            <v>7004</v>
          </cell>
          <cell r="B11" t="str">
            <v>Southview School</v>
          </cell>
          <cell r="C11" t="str">
            <v>Academy</v>
          </cell>
          <cell r="D11" t="str">
            <v>SLD</v>
          </cell>
          <cell r="E11">
            <v>75</v>
          </cell>
          <cell r="F11">
            <v>63</v>
          </cell>
          <cell r="G11">
            <v>14</v>
          </cell>
          <cell r="H11">
            <v>63</v>
          </cell>
          <cell r="I11">
            <v>14</v>
          </cell>
          <cell r="J11">
            <v>63</v>
          </cell>
          <cell r="K11">
            <v>14</v>
          </cell>
          <cell r="L11">
            <v>77</v>
          </cell>
          <cell r="M11">
            <v>770000</v>
          </cell>
          <cell r="N11">
            <v>21175</v>
          </cell>
          <cell r="O11">
            <v>29645</v>
          </cell>
          <cell r="P11">
            <v>50820</v>
          </cell>
          <cell r="Q11" t="str">
            <v>Band 05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0</v>
          </cell>
          <cell r="W11">
            <v>0</v>
          </cell>
          <cell r="X11">
            <v>59</v>
          </cell>
          <cell r="Y11">
            <v>0</v>
          </cell>
          <cell r="Z11">
            <v>10</v>
          </cell>
          <cell r="AA11">
            <v>2</v>
          </cell>
          <cell r="AB11">
            <v>0</v>
          </cell>
          <cell r="AC11">
            <v>0</v>
          </cell>
          <cell r="AD11">
            <v>0</v>
          </cell>
          <cell r="AE11">
            <v>2</v>
          </cell>
          <cell r="AF11">
            <v>75</v>
          </cell>
          <cell r="AG11">
            <v>789600</v>
          </cell>
          <cell r="AH11">
            <v>0</v>
          </cell>
          <cell r="AI11">
            <v>0</v>
          </cell>
          <cell r="AJ11">
            <v>0</v>
          </cell>
          <cell r="AK11">
            <v>469.3</v>
          </cell>
          <cell r="AL11">
            <v>22</v>
          </cell>
          <cell r="AM11">
            <v>10325</v>
          </cell>
          <cell r="AN11">
            <v>0</v>
          </cell>
          <cell r="AO11">
            <v>75</v>
          </cell>
          <cell r="AP11">
            <v>0</v>
          </cell>
          <cell r="AQ11" t="str">
            <v>0km</v>
          </cell>
          <cell r="AR11">
            <v>0</v>
          </cell>
          <cell r="AS11">
            <v>0</v>
          </cell>
          <cell r="AT11">
            <v>50000</v>
          </cell>
          <cell r="AU11">
            <v>0</v>
          </cell>
          <cell r="AV11">
            <v>50000</v>
          </cell>
          <cell r="AW11">
            <v>849925</v>
          </cell>
          <cell r="AX11">
            <v>0</v>
          </cell>
          <cell r="AY11">
            <v>1670745</v>
          </cell>
        </row>
        <row r="12">
          <cell r="A12">
            <v>7005</v>
          </cell>
          <cell r="B12" t="str">
            <v>Chatten Free School</v>
          </cell>
          <cell r="C12" t="str">
            <v>Academy</v>
          </cell>
          <cell r="D12" t="str">
            <v>ASD</v>
          </cell>
          <cell r="E12">
            <v>25</v>
          </cell>
          <cell r="F12">
            <v>25</v>
          </cell>
          <cell r="G12">
            <v>0</v>
          </cell>
          <cell r="H12">
            <v>50</v>
          </cell>
          <cell r="I12">
            <v>0</v>
          </cell>
          <cell r="J12">
            <v>39.58</v>
          </cell>
          <cell r="K12">
            <v>0</v>
          </cell>
          <cell r="L12">
            <v>39.58</v>
          </cell>
          <cell r="M12">
            <v>395800</v>
          </cell>
          <cell r="N12">
            <v>6875</v>
          </cell>
          <cell r="O12">
            <v>19250</v>
          </cell>
          <cell r="P12">
            <v>26125</v>
          </cell>
          <cell r="Q12" t="str">
            <v>Band 09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13</v>
          </cell>
          <cell r="AD12">
            <v>12</v>
          </cell>
          <cell r="AE12">
            <v>0</v>
          </cell>
          <cell r="AF12">
            <v>25</v>
          </cell>
          <cell r="AG12">
            <v>870000</v>
          </cell>
          <cell r="AH12">
            <v>0</v>
          </cell>
          <cell r="AI12">
            <v>0</v>
          </cell>
          <cell r="AJ12">
            <v>0</v>
          </cell>
          <cell r="AK12">
            <v>469.3</v>
          </cell>
          <cell r="AL12">
            <v>4</v>
          </cell>
          <cell r="AM12">
            <v>1877</v>
          </cell>
          <cell r="AN12">
            <v>0</v>
          </cell>
          <cell r="AO12">
            <v>39.58</v>
          </cell>
          <cell r="AP12">
            <v>0</v>
          </cell>
          <cell r="AQ12" t="str">
            <v>0km</v>
          </cell>
          <cell r="AR12">
            <v>0</v>
          </cell>
          <cell r="AS12">
            <v>0</v>
          </cell>
          <cell r="AT12">
            <v>50000</v>
          </cell>
          <cell r="AU12">
            <v>0</v>
          </cell>
          <cell r="AV12">
            <v>50000</v>
          </cell>
          <cell r="AW12">
            <v>921877</v>
          </cell>
          <cell r="AX12">
            <v>0</v>
          </cell>
          <cell r="AY12">
            <v>1343802</v>
          </cell>
        </row>
        <row r="13">
          <cell r="A13">
            <v>7022</v>
          </cell>
          <cell r="B13" t="str">
            <v>Wells Park School</v>
          </cell>
          <cell r="C13" t="str">
            <v>Maintained</v>
          </cell>
          <cell r="D13" t="str">
            <v>PRI SEMH</v>
          </cell>
          <cell r="E13">
            <v>53</v>
          </cell>
          <cell r="F13">
            <v>56</v>
          </cell>
          <cell r="G13">
            <v>0</v>
          </cell>
          <cell r="H13">
            <v>56</v>
          </cell>
          <cell r="I13">
            <v>0</v>
          </cell>
          <cell r="J13">
            <v>56</v>
          </cell>
          <cell r="K13">
            <v>0</v>
          </cell>
          <cell r="L13">
            <v>56</v>
          </cell>
          <cell r="M13">
            <v>560000</v>
          </cell>
          <cell r="N13">
            <v>15400</v>
          </cell>
          <cell r="O13">
            <v>21560</v>
          </cell>
          <cell r="P13">
            <v>36960</v>
          </cell>
          <cell r="Q13" t="str">
            <v>Band 06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50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3</v>
          </cell>
          <cell r="AF13">
            <v>53</v>
          </cell>
          <cell r="AG13">
            <v>750000</v>
          </cell>
          <cell r="AH13">
            <v>18000</v>
          </cell>
          <cell r="AI13">
            <v>56</v>
          </cell>
          <cell r="AJ13">
            <v>1008000</v>
          </cell>
          <cell r="AK13">
            <v>469.3</v>
          </cell>
          <cell r="AL13">
            <v>26</v>
          </cell>
          <cell r="AM13">
            <v>12202</v>
          </cell>
          <cell r="AN13">
            <v>846</v>
          </cell>
          <cell r="AO13">
            <v>53</v>
          </cell>
          <cell r="AP13">
            <v>44838</v>
          </cell>
          <cell r="AQ13" t="str">
            <v>0km</v>
          </cell>
          <cell r="AR13">
            <v>0</v>
          </cell>
          <cell r="AS13">
            <v>0</v>
          </cell>
          <cell r="AT13">
            <v>50000</v>
          </cell>
          <cell r="AU13">
            <v>69328</v>
          </cell>
          <cell r="AV13">
            <v>119328</v>
          </cell>
          <cell r="AW13">
            <v>1934368</v>
          </cell>
          <cell r="AX13">
            <v>-2155.5100000000002</v>
          </cell>
          <cell r="AY13">
            <v>2529172.4900000002</v>
          </cell>
        </row>
        <row r="14">
          <cell r="A14">
            <v>7030</v>
          </cell>
          <cell r="B14" t="str">
            <v>Kingswode Hoe School</v>
          </cell>
          <cell r="C14" t="str">
            <v>Academy</v>
          </cell>
          <cell r="D14" t="str">
            <v>MLD</v>
          </cell>
          <cell r="E14">
            <v>151</v>
          </cell>
          <cell r="F14">
            <v>148</v>
          </cell>
          <cell r="G14">
            <v>0</v>
          </cell>
          <cell r="H14">
            <v>150</v>
          </cell>
          <cell r="I14">
            <v>0</v>
          </cell>
          <cell r="J14">
            <v>149.16999999999999</v>
          </cell>
          <cell r="K14">
            <v>0</v>
          </cell>
          <cell r="L14">
            <v>149.16999999999999</v>
          </cell>
          <cell r="M14">
            <v>1491699.9999999998</v>
          </cell>
          <cell r="N14">
            <v>40700</v>
          </cell>
          <cell r="O14">
            <v>57750</v>
          </cell>
          <cell r="P14">
            <v>98450</v>
          </cell>
          <cell r="Q14" t="str">
            <v>Band 01</v>
          </cell>
          <cell r="R14">
            <v>0</v>
          </cell>
          <cell r="S14">
            <v>88</v>
          </cell>
          <cell r="T14">
            <v>24</v>
          </cell>
          <cell r="U14">
            <v>22</v>
          </cell>
          <cell r="V14">
            <v>9</v>
          </cell>
          <cell r="W14">
            <v>0</v>
          </cell>
          <cell r="X14">
            <v>1</v>
          </cell>
          <cell r="Y14">
            <v>0</v>
          </cell>
          <cell r="Z14">
            <v>2</v>
          </cell>
          <cell r="AA14">
            <v>2</v>
          </cell>
          <cell r="AB14">
            <v>0</v>
          </cell>
          <cell r="AC14">
            <v>0</v>
          </cell>
          <cell r="AD14">
            <v>0</v>
          </cell>
          <cell r="AE14">
            <v>2</v>
          </cell>
          <cell r="AF14">
            <v>150</v>
          </cell>
          <cell r="AG14">
            <v>476300</v>
          </cell>
          <cell r="AH14">
            <v>0</v>
          </cell>
          <cell r="AI14">
            <v>0</v>
          </cell>
          <cell r="AJ14">
            <v>0</v>
          </cell>
          <cell r="AK14">
            <v>469.3</v>
          </cell>
          <cell r="AL14">
            <v>63</v>
          </cell>
          <cell r="AM14">
            <v>29566</v>
          </cell>
          <cell r="AN14">
            <v>0</v>
          </cell>
          <cell r="AO14">
            <v>147.16999999999999</v>
          </cell>
          <cell r="AP14">
            <v>0</v>
          </cell>
          <cell r="AQ14" t="str">
            <v>0km</v>
          </cell>
          <cell r="AR14">
            <v>0</v>
          </cell>
          <cell r="AS14">
            <v>0</v>
          </cell>
          <cell r="AT14">
            <v>68618.2</v>
          </cell>
          <cell r="AU14">
            <v>0</v>
          </cell>
          <cell r="AV14">
            <v>68618.2</v>
          </cell>
          <cell r="AW14">
            <v>574484.19999999995</v>
          </cell>
          <cell r="AX14">
            <v>0</v>
          </cell>
          <cell r="AY14">
            <v>2164634.1999999997</v>
          </cell>
        </row>
        <row r="15">
          <cell r="A15">
            <v>7036</v>
          </cell>
          <cell r="B15" t="str">
            <v>Cedar Hall School</v>
          </cell>
          <cell r="C15" t="str">
            <v>Maintained</v>
          </cell>
          <cell r="D15" t="str">
            <v>MLD</v>
          </cell>
          <cell r="E15">
            <v>164</v>
          </cell>
          <cell r="F15">
            <v>163</v>
          </cell>
          <cell r="G15">
            <v>0</v>
          </cell>
          <cell r="H15">
            <v>163</v>
          </cell>
          <cell r="I15">
            <v>0</v>
          </cell>
          <cell r="J15">
            <v>163</v>
          </cell>
          <cell r="K15">
            <v>0</v>
          </cell>
          <cell r="L15">
            <v>163</v>
          </cell>
          <cell r="M15">
            <v>1630000</v>
          </cell>
          <cell r="N15">
            <v>44825</v>
          </cell>
          <cell r="O15">
            <v>62755</v>
          </cell>
          <cell r="P15">
            <v>107580</v>
          </cell>
          <cell r="Q15" t="str">
            <v>Band 01</v>
          </cell>
          <cell r="R15">
            <v>0</v>
          </cell>
          <cell r="S15">
            <v>74</v>
          </cell>
          <cell r="T15">
            <v>29</v>
          </cell>
          <cell r="U15">
            <v>22</v>
          </cell>
          <cell r="V15">
            <v>9</v>
          </cell>
          <cell r="W15">
            <v>0</v>
          </cell>
          <cell r="X15">
            <v>5</v>
          </cell>
          <cell r="Y15">
            <v>0</v>
          </cell>
          <cell r="Z15">
            <v>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24</v>
          </cell>
          <cell r="AF15">
            <v>164</v>
          </cell>
          <cell r="AG15">
            <v>449600</v>
          </cell>
          <cell r="AH15">
            <v>0</v>
          </cell>
          <cell r="AI15">
            <v>0</v>
          </cell>
          <cell r="AJ15">
            <v>0</v>
          </cell>
          <cell r="AK15">
            <v>469.3</v>
          </cell>
          <cell r="AL15">
            <v>48</v>
          </cell>
          <cell r="AM15">
            <v>22526</v>
          </cell>
          <cell r="AN15">
            <v>0</v>
          </cell>
          <cell r="AO15">
            <v>139</v>
          </cell>
          <cell r="AP15">
            <v>0</v>
          </cell>
          <cell r="AQ15" t="str">
            <v>0km</v>
          </cell>
          <cell r="AR15">
            <v>0</v>
          </cell>
          <cell r="AS15">
            <v>0</v>
          </cell>
          <cell r="AT15">
            <v>74980</v>
          </cell>
          <cell r="AU15">
            <v>0</v>
          </cell>
          <cell r="AV15">
            <v>74980</v>
          </cell>
          <cell r="AW15">
            <v>547106</v>
          </cell>
          <cell r="AX15">
            <v>-6669.88</v>
          </cell>
          <cell r="AY15">
            <v>2278016.12</v>
          </cell>
        </row>
        <row r="16">
          <cell r="A16">
            <v>7044</v>
          </cell>
          <cell r="B16" t="str">
            <v>Oak View School</v>
          </cell>
          <cell r="C16" t="str">
            <v>Academy</v>
          </cell>
          <cell r="D16" t="str">
            <v>SLD</v>
          </cell>
          <cell r="E16">
            <v>131</v>
          </cell>
          <cell r="F16">
            <v>112</v>
          </cell>
          <cell r="G16">
            <v>18</v>
          </cell>
          <cell r="H16">
            <v>112</v>
          </cell>
          <cell r="I16">
            <v>18</v>
          </cell>
          <cell r="J16">
            <v>112</v>
          </cell>
          <cell r="K16">
            <v>18</v>
          </cell>
          <cell r="L16">
            <v>130</v>
          </cell>
          <cell r="M16">
            <v>1300000</v>
          </cell>
          <cell r="N16">
            <v>35750</v>
          </cell>
          <cell r="O16">
            <v>50050</v>
          </cell>
          <cell r="P16">
            <v>85800</v>
          </cell>
          <cell r="Q16" t="str">
            <v>Band 04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67</v>
          </cell>
          <cell r="W16">
            <v>9</v>
          </cell>
          <cell r="X16">
            <v>11</v>
          </cell>
          <cell r="Y16">
            <v>0</v>
          </cell>
          <cell r="Z16">
            <v>7</v>
          </cell>
          <cell r="AA16">
            <v>17</v>
          </cell>
          <cell r="AB16">
            <v>1</v>
          </cell>
          <cell r="AC16">
            <v>1</v>
          </cell>
          <cell r="AD16">
            <v>0</v>
          </cell>
          <cell r="AE16">
            <v>16</v>
          </cell>
          <cell r="AF16">
            <v>129</v>
          </cell>
          <cell r="AG16">
            <v>1189000</v>
          </cell>
          <cell r="AH16">
            <v>0</v>
          </cell>
          <cell r="AI16">
            <v>0</v>
          </cell>
          <cell r="AJ16">
            <v>0</v>
          </cell>
          <cell r="AK16">
            <v>469.3</v>
          </cell>
          <cell r="AL16">
            <v>46</v>
          </cell>
          <cell r="AM16">
            <v>21588</v>
          </cell>
          <cell r="AN16">
            <v>300</v>
          </cell>
          <cell r="AO16">
            <v>114</v>
          </cell>
          <cell r="AP16">
            <v>34200</v>
          </cell>
          <cell r="AQ16" t="str">
            <v>0km</v>
          </cell>
          <cell r="AR16">
            <v>0</v>
          </cell>
          <cell r="AS16">
            <v>0</v>
          </cell>
          <cell r="AT16">
            <v>59800</v>
          </cell>
          <cell r="AU16">
            <v>0</v>
          </cell>
          <cell r="AV16">
            <v>59800</v>
          </cell>
          <cell r="AW16">
            <v>1304588</v>
          </cell>
          <cell r="AX16">
            <v>0</v>
          </cell>
          <cell r="AY16">
            <v>2690388</v>
          </cell>
        </row>
        <row r="17">
          <cell r="A17">
            <v>7045</v>
          </cell>
          <cell r="B17" t="str">
            <v>Castledon School</v>
          </cell>
          <cell r="C17" t="str">
            <v>Academy</v>
          </cell>
          <cell r="D17" t="str">
            <v>MLD</v>
          </cell>
          <cell r="E17">
            <v>220</v>
          </cell>
          <cell r="F17">
            <v>180</v>
          </cell>
          <cell r="G17">
            <v>52</v>
          </cell>
          <cell r="H17">
            <v>180</v>
          </cell>
          <cell r="I17">
            <v>52</v>
          </cell>
          <cell r="J17">
            <v>180</v>
          </cell>
          <cell r="K17">
            <v>52</v>
          </cell>
          <cell r="L17">
            <v>232</v>
          </cell>
          <cell r="M17">
            <v>2320000</v>
          </cell>
          <cell r="N17">
            <v>63800</v>
          </cell>
          <cell r="O17">
            <v>89320</v>
          </cell>
          <cell r="P17">
            <v>153120</v>
          </cell>
          <cell r="Q17" t="str">
            <v>Band 01</v>
          </cell>
          <cell r="R17">
            <v>0</v>
          </cell>
          <cell r="S17">
            <v>61</v>
          </cell>
          <cell r="T17">
            <v>67</v>
          </cell>
          <cell r="U17">
            <v>32</v>
          </cell>
          <cell r="V17">
            <v>31</v>
          </cell>
          <cell r="W17">
            <v>0</v>
          </cell>
          <cell r="X17">
            <v>3</v>
          </cell>
          <cell r="Y17">
            <v>0</v>
          </cell>
          <cell r="Z17">
            <v>5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21</v>
          </cell>
          <cell r="AF17">
            <v>220</v>
          </cell>
          <cell r="AG17">
            <v>781800</v>
          </cell>
          <cell r="AH17">
            <v>0</v>
          </cell>
          <cell r="AI17">
            <v>0</v>
          </cell>
          <cell r="AJ17">
            <v>0</v>
          </cell>
          <cell r="AK17">
            <v>469.3</v>
          </cell>
          <cell r="AL17">
            <v>93</v>
          </cell>
          <cell r="AM17">
            <v>43645</v>
          </cell>
          <cell r="AN17">
            <v>300</v>
          </cell>
          <cell r="AO17">
            <v>211</v>
          </cell>
          <cell r="AP17">
            <v>63300</v>
          </cell>
          <cell r="AQ17" t="str">
            <v>0km</v>
          </cell>
          <cell r="AR17">
            <v>0</v>
          </cell>
          <cell r="AS17">
            <v>0</v>
          </cell>
          <cell r="AT17">
            <v>106720</v>
          </cell>
          <cell r="AU17">
            <v>0</v>
          </cell>
          <cell r="AV17">
            <v>106720</v>
          </cell>
          <cell r="AW17">
            <v>995465</v>
          </cell>
          <cell r="AX17">
            <v>0</v>
          </cell>
          <cell r="AY17">
            <v>3468585</v>
          </cell>
        </row>
        <row r="18">
          <cell r="A18">
            <v>7048</v>
          </cell>
          <cell r="B18" t="str">
            <v>Edith Borthwick School</v>
          </cell>
          <cell r="C18" t="str">
            <v>Maintained</v>
          </cell>
          <cell r="D18" t="str">
            <v>SLD</v>
          </cell>
          <cell r="E18">
            <v>242</v>
          </cell>
          <cell r="F18">
            <v>206</v>
          </cell>
          <cell r="G18">
            <v>39</v>
          </cell>
          <cell r="H18">
            <v>206</v>
          </cell>
          <cell r="I18">
            <v>39</v>
          </cell>
          <cell r="J18">
            <v>206</v>
          </cell>
          <cell r="K18">
            <v>39</v>
          </cell>
          <cell r="L18">
            <v>245</v>
          </cell>
          <cell r="M18">
            <v>2450000</v>
          </cell>
          <cell r="N18">
            <v>67375</v>
          </cell>
          <cell r="O18">
            <v>94325</v>
          </cell>
          <cell r="P18">
            <v>161700</v>
          </cell>
          <cell r="Q18" t="str">
            <v>Band 04</v>
          </cell>
          <cell r="R18">
            <v>0</v>
          </cell>
          <cell r="S18">
            <v>0</v>
          </cell>
          <cell r="T18">
            <v>2</v>
          </cell>
          <cell r="U18">
            <v>3</v>
          </cell>
          <cell r="V18">
            <v>180</v>
          </cell>
          <cell r="W18">
            <v>1</v>
          </cell>
          <cell r="X18">
            <v>25</v>
          </cell>
          <cell r="Y18">
            <v>1</v>
          </cell>
          <cell r="Z18">
            <v>22</v>
          </cell>
          <cell r="AA18">
            <v>1</v>
          </cell>
          <cell r="AB18">
            <v>2</v>
          </cell>
          <cell r="AC18">
            <v>0</v>
          </cell>
          <cell r="AD18">
            <v>1</v>
          </cell>
          <cell r="AE18">
            <v>4</v>
          </cell>
          <cell r="AF18">
            <v>242</v>
          </cell>
          <cell r="AG18">
            <v>2080800</v>
          </cell>
          <cell r="AH18">
            <v>0</v>
          </cell>
          <cell r="AI18">
            <v>0</v>
          </cell>
          <cell r="AJ18">
            <v>0</v>
          </cell>
          <cell r="AK18">
            <v>469.3</v>
          </cell>
          <cell r="AL18">
            <v>93</v>
          </cell>
          <cell r="AM18">
            <v>43645</v>
          </cell>
          <cell r="AN18">
            <v>0</v>
          </cell>
          <cell r="AO18">
            <v>241</v>
          </cell>
          <cell r="AP18">
            <v>0</v>
          </cell>
          <cell r="AQ18" t="str">
            <v>0km</v>
          </cell>
          <cell r="AR18">
            <v>0</v>
          </cell>
          <cell r="AS18">
            <v>0</v>
          </cell>
          <cell r="AT18">
            <v>112700</v>
          </cell>
          <cell r="AU18">
            <v>0</v>
          </cell>
          <cell r="AV18">
            <v>112700</v>
          </cell>
          <cell r="AW18">
            <v>2237145</v>
          </cell>
          <cell r="AX18">
            <v>-9842.1400000000012</v>
          </cell>
          <cell r="AY18">
            <v>4839002.8600000003</v>
          </cell>
        </row>
        <row r="19">
          <cell r="A19">
            <v>7054</v>
          </cell>
          <cell r="B19" t="str">
            <v>Glenwood School</v>
          </cell>
          <cell r="C19" t="str">
            <v>Maintained</v>
          </cell>
          <cell r="D19" t="str">
            <v>SLD</v>
          </cell>
          <cell r="E19">
            <v>219</v>
          </cell>
          <cell r="F19">
            <v>197</v>
          </cell>
          <cell r="G19">
            <v>26</v>
          </cell>
          <cell r="H19">
            <v>197</v>
          </cell>
          <cell r="I19">
            <v>26</v>
          </cell>
          <cell r="J19">
            <v>197</v>
          </cell>
          <cell r="K19">
            <v>26</v>
          </cell>
          <cell r="L19">
            <v>223</v>
          </cell>
          <cell r="M19">
            <v>2230000</v>
          </cell>
          <cell r="N19">
            <v>61325</v>
          </cell>
          <cell r="O19">
            <v>85855</v>
          </cell>
          <cell r="P19">
            <v>147180</v>
          </cell>
          <cell r="Q19" t="str">
            <v>Band 04</v>
          </cell>
          <cell r="R19">
            <v>0</v>
          </cell>
          <cell r="S19">
            <v>0</v>
          </cell>
          <cell r="T19">
            <v>0</v>
          </cell>
          <cell r="U19">
            <v>4</v>
          </cell>
          <cell r="V19">
            <v>137</v>
          </cell>
          <cell r="W19">
            <v>0</v>
          </cell>
          <cell r="X19">
            <v>28</v>
          </cell>
          <cell r="Y19">
            <v>0</v>
          </cell>
          <cell r="Z19">
            <v>34</v>
          </cell>
          <cell r="AA19">
            <v>4</v>
          </cell>
          <cell r="AB19">
            <v>3</v>
          </cell>
          <cell r="AC19">
            <v>0</v>
          </cell>
          <cell r="AD19">
            <v>0</v>
          </cell>
          <cell r="AE19">
            <v>9</v>
          </cell>
          <cell r="AF19">
            <v>219</v>
          </cell>
          <cell r="AG19">
            <v>1991700</v>
          </cell>
          <cell r="AH19">
            <v>48000</v>
          </cell>
          <cell r="AI19">
            <v>20</v>
          </cell>
          <cell r="AJ19">
            <v>960000</v>
          </cell>
          <cell r="AK19">
            <v>469.3</v>
          </cell>
          <cell r="AL19">
            <v>65</v>
          </cell>
          <cell r="AM19">
            <v>30505</v>
          </cell>
          <cell r="AN19">
            <v>0</v>
          </cell>
          <cell r="AO19">
            <v>214</v>
          </cell>
          <cell r="AP19">
            <v>0</v>
          </cell>
          <cell r="AQ19" t="str">
            <v>0km</v>
          </cell>
          <cell r="AR19">
            <v>0</v>
          </cell>
          <cell r="AS19">
            <v>0</v>
          </cell>
          <cell r="AT19">
            <v>102580</v>
          </cell>
          <cell r="AU19">
            <v>24760</v>
          </cell>
          <cell r="AV19">
            <v>127340</v>
          </cell>
          <cell r="AW19">
            <v>3109545</v>
          </cell>
          <cell r="AX19">
            <v>-8906.73</v>
          </cell>
          <cell r="AY19">
            <v>5477818.2699999996</v>
          </cell>
        </row>
        <row r="20">
          <cell r="A20">
            <v>7060</v>
          </cell>
          <cell r="B20" t="str">
            <v>Shorefields School</v>
          </cell>
          <cell r="C20" t="str">
            <v>Maintained</v>
          </cell>
          <cell r="D20" t="str">
            <v>SLD</v>
          </cell>
          <cell r="E20">
            <v>145</v>
          </cell>
          <cell r="F20">
            <v>126</v>
          </cell>
          <cell r="G20">
            <v>23</v>
          </cell>
          <cell r="H20">
            <v>126</v>
          </cell>
          <cell r="I20">
            <v>23</v>
          </cell>
          <cell r="J20">
            <v>126</v>
          </cell>
          <cell r="K20">
            <v>23</v>
          </cell>
          <cell r="L20">
            <v>149</v>
          </cell>
          <cell r="M20">
            <v>1490000</v>
          </cell>
          <cell r="N20">
            <v>40975</v>
          </cell>
          <cell r="O20">
            <v>57365</v>
          </cell>
          <cell r="P20">
            <v>98340</v>
          </cell>
          <cell r="Q20" t="str">
            <v>Band 04</v>
          </cell>
          <cell r="R20">
            <v>1</v>
          </cell>
          <cell r="S20">
            <v>0</v>
          </cell>
          <cell r="T20">
            <v>0</v>
          </cell>
          <cell r="U20">
            <v>0</v>
          </cell>
          <cell r="V20">
            <v>72</v>
          </cell>
          <cell r="W20">
            <v>0</v>
          </cell>
          <cell r="X20">
            <v>20</v>
          </cell>
          <cell r="Y20">
            <v>19</v>
          </cell>
          <cell r="Z20">
            <v>23</v>
          </cell>
          <cell r="AA20">
            <v>4</v>
          </cell>
          <cell r="AB20">
            <v>5</v>
          </cell>
          <cell r="AC20">
            <v>1</v>
          </cell>
          <cell r="AD20">
            <v>0</v>
          </cell>
          <cell r="AE20">
            <v>0</v>
          </cell>
          <cell r="AF20">
            <v>145</v>
          </cell>
          <cell r="AG20">
            <v>1557500</v>
          </cell>
          <cell r="AH20">
            <v>0</v>
          </cell>
          <cell r="AI20">
            <v>0</v>
          </cell>
          <cell r="AJ20">
            <v>0</v>
          </cell>
          <cell r="AK20">
            <v>469.3</v>
          </cell>
          <cell r="AL20">
            <v>70</v>
          </cell>
          <cell r="AM20">
            <v>32851</v>
          </cell>
          <cell r="AN20">
            <v>0</v>
          </cell>
          <cell r="AO20">
            <v>149</v>
          </cell>
          <cell r="AP20">
            <v>0</v>
          </cell>
          <cell r="AQ20" t="str">
            <v>0km</v>
          </cell>
          <cell r="AR20">
            <v>0</v>
          </cell>
          <cell r="AS20">
            <v>0</v>
          </cell>
          <cell r="AT20">
            <v>68540</v>
          </cell>
          <cell r="AU20">
            <v>0</v>
          </cell>
          <cell r="AV20">
            <v>68540</v>
          </cell>
          <cell r="AW20">
            <v>1658891</v>
          </cell>
          <cell r="AX20">
            <v>-5897.1500000000005</v>
          </cell>
          <cell r="AY20">
            <v>3241333.85</v>
          </cell>
        </row>
        <row r="21">
          <cell r="A21">
            <v>7063</v>
          </cell>
          <cell r="B21" t="str">
            <v xml:space="preserve">Thriftwood School, The </v>
          </cell>
          <cell r="C21" t="str">
            <v>Academy</v>
          </cell>
          <cell r="D21" t="str">
            <v>MLD</v>
          </cell>
          <cell r="E21">
            <v>258</v>
          </cell>
          <cell r="F21">
            <v>174</v>
          </cell>
          <cell r="G21">
            <v>66</v>
          </cell>
          <cell r="H21">
            <v>194</v>
          </cell>
          <cell r="I21">
            <v>66</v>
          </cell>
          <cell r="J21">
            <v>185.67</v>
          </cell>
          <cell r="K21">
            <v>66</v>
          </cell>
          <cell r="L21">
            <v>251.67</v>
          </cell>
          <cell r="M21">
            <v>2516700</v>
          </cell>
          <cell r="N21">
            <v>66000</v>
          </cell>
          <cell r="O21">
            <v>100100</v>
          </cell>
          <cell r="P21">
            <v>166100</v>
          </cell>
          <cell r="Q21" t="str">
            <v>Band 01</v>
          </cell>
          <cell r="R21">
            <v>0</v>
          </cell>
          <cell r="S21">
            <v>136</v>
          </cell>
          <cell r="T21">
            <v>54</v>
          </cell>
          <cell r="U21">
            <v>25</v>
          </cell>
          <cell r="V21">
            <v>27</v>
          </cell>
          <cell r="W21">
            <v>0</v>
          </cell>
          <cell r="X21">
            <v>3</v>
          </cell>
          <cell r="Y21">
            <v>0</v>
          </cell>
          <cell r="Z21">
            <v>1</v>
          </cell>
          <cell r="AA21">
            <v>10</v>
          </cell>
          <cell r="AB21">
            <v>0</v>
          </cell>
          <cell r="AC21">
            <v>0</v>
          </cell>
          <cell r="AD21">
            <v>0</v>
          </cell>
          <cell r="AE21">
            <v>2</v>
          </cell>
          <cell r="AF21">
            <v>258</v>
          </cell>
          <cell r="AG21">
            <v>958100</v>
          </cell>
          <cell r="AH21">
            <v>0</v>
          </cell>
          <cell r="AI21">
            <v>0</v>
          </cell>
          <cell r="AJ21">
            <v>0</v>
          </cell>
          <cell r="AK21">
            <v>469.3</v>
          </cell>
          <cell r="AL21">
            <v>101</v>
          </cell>
          <cell r="AM21">
            <v>47399</v>
          </cell>
          <cell r="AN21">
            <v>0</v>
          </cell>
          <cell r="AO21">
            <v>249.67</v>
          </cell>
          <cell r="AP21">
            <v>0</v>
          </cell>
          <cell r="AQ21" t="str">
            <v>Over 4km</v>
          </cell>
          <cell r="AR21">
            <v>169</v>
          </cell>
          <cell r="AS21">
            <v>43602</v>
          </cell>
          <cell r="AT21">
            <v>115768.2</v>
          </cell>
          <cell r="AU21">
            <v>0</v>
          </cell>
          <cell r="AV21">
            <v>115768.2</v>
          </cell>
          <cell r="AW21">
            <v>1164869.2</v>
          </cell>
          <cell r="AX21">
            <v>0</v>
          </cell>
          <cell r="AY21">
            <v>3847669.2</v>
          </cell>
        </row>
        <row r="22">
          <cell r="A22">
            <v>7065</v>
          </cell>
          <cell r="B22" t="str">
            <v>Market Field School</v>
          </cell>
          <cell r="C22" t="str">
            <v>Academy</v>
          </cell>
          <cell r="D22" t="str">
            <v>MLD</v>
          </cell>
          <cell r="E22">
            <v>406</v>
          </cell>
          <cell r="F22">
            <v>292</v>
          </cell>
          <cell r="G22">
            <v>88</v>
          </cell>
          <cell r="H22">
            <v>322</v>
          </cell>
          <cell r="I22">
            <v>88</v>
          </cell>
          <cell r="J22">
            <v>309.5</v>
          </cell>
          <cell r="K22">
            <v>88</v>
          </cell>
          <cell r="L22">
            <v>397.5</v>
          </cell>
          <cell r="M22">
            <v>3975000</v>
          </cell>
          <cell r="N22">
            <v>104500</v>
          </cell>
          <cell r="O22">
            <v>157850</v>
          </cell>
          <cell r="P22">
            <v>262350</v>
          </cell>
          <cell r="Q22" t="str">
            <v>Band 01</v>
          </cell>
          <cell r="R22">
            <v>0</v>
          </cell>
          <cell r="S22">
            <v>146</v>
          </cell>
          <cell r="T22">
            <v>122</v>
          </cell>
          <cell r="U22">
            <v>64</v>
          </cell>
          <cell r="V22">
            <v>47</v>
          </cell>
          <cell r="W22">
            <v>1</v>
          </cell>
          <cell r="X22">
            <v>11</v>
          </cell>
          <cell r="Y22">
            <v>0</v>
          </cell>
          <cell r="Z22">
            <v>4</v>
          </cell>
          <cell r="AA22">
            <v>2</v>
          </cell>
          <cell r="AB22">
            <v>0</v>
          </cell>
          <cell r="AC22">
            <v>1</v>
          </cell>
          <cell r="AD22">
            <v>1</v>
          </cell>
          <cell r="AE22">
            <v>7</v>
          </cell>
          <cell r="AF22">
            <v>406</v>
          </cell>
          <cell r="AG22">
            <v>1540400</v>
          </cell>
          <cell r="AH22">
            <v>0</v>
          </cell>
          <cell r="AI22">
            <v>0</v>
          </cell>
          <cell r="AJ22">
            <v>0</v>
          </cell>
          <cell r="AK22">
            <v>469.3</v>
          </cell>
          <cell r="AL22">
            <v>155</v>
          </cell>
          <cell r="AM22">
            <v>72742</v>
          </cell>
          <cell r="AN22">
            <v>0</v>
          </cell>
          <cell r="AO22">
            <v>390.5</v>
          </cell>
          <cell r="AP22">
            <v>0</v>
          </cell>
          <cell r="AQ22" t="str">
            <v>Over 4km</v>
          </cell>
          <cell r="AR22">
            <v>169</v>
          </cell>
          <cell r="AS22">
            <v>68614</v>
          </cell>
          <cell r="AT22">
            <v>182850</v>
          </cell>
          <cell r="AU22">
            <v>0</v>
          </cell>
          <cell r="AV22">
            <v>182850</v>
          </cell>
          <cell r="AW22">
            <v>1864606</v>
          </cell>
          <cell r="AX22">
            <v>0</v>
          </cell>
          <cell r="AY22">
            <v>6101956</v>
          </cell>
        </row>
        <row r="23">
          <cell r="A23">
            <v>7069</v>
          </cell>
          <cell r="B23" t="str">
            <v>Lexden Springs School</v>
          </cell>
          <cell r="C23" t="str">
            <v>Maintained</v>
          </cell>
          <cell r="D23" t="str">
            <v>SLD</v>
          </cell>
          <cell r="E23">
            <v>248</v>
          </cell>
          <cell r="F23">
            <v>229</v>
          </cell>
          <cell r="G23">
            <v>19</v>
          </cell>
          <cell r="H23">
            <v>229</v>
          </cell>
          <cell r="I23">
            <v>19</v>
          </cell>
          <cell r="J23">
            <v>229</v>
          </cell>
          <cell r="K23">
            <v>19</v>
          </cell>
          <cell r="L23">
            <v>248</v>
          </cell>
          <cell r="M23">
            <v>2480000</v>
          </cell>
          <cell r="N23">
            <v>68200</v>
          </cell>
          <cell r="O23">
            <v>95480</v>
          </cell>
          <cell r="P23">
            <v>163680</v>
          </cell>
          <cell r="Q23" t="str">
            <v>Band 04</v>
          </cell>
          <cell r="R23">
            <v>1</v>
          </cell>
          <cell r="S23">
            <v>1</v>
          </cell>
          <cell r="T23">
            <v>0</v>
          </cell>
          <cell r="U23">
            <v>0</v>
          </cell>
          <cell r="V23">
            <v>228</v>
          </cell>
          <cell r="W23">
            <v>1</v>
          </cell>
          <cell r="X23">
            <v>5</v>
          </cell>
          <cell r="Y23">
            <v>0</v>
          </cell>
          <cell r="Z23">
            <v>10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1</v>
          </cell>
          <cell r="AF23">
            <v>248</v>
          </cell>
          <cell r="AG23">
            <v>1940300</v>
          </cell>
          <cell r="AH23">
            <v>25000</v>
          </cell>
          <cell r="AI23">
            <v>30</v>
          </cell>
          <cell r="AJ23">
            <v>750000</v>
          </cell>
          <cell r="AK23">
            <v>469.3</v>
          </cell>
          <cell r="AL23">
            <v>118</v>
          </cell>
          <cell r="AM23">
            <v>55377</v>
          </cell>
          <cell r="AN23">
            <v>0</v>
          </cell>
          <cell r="AO23">
            <v>247</v>
          </cell>
          <cell r="AP23">
            <v>0</v>
          </cell>
          <cell r="AQ23" t="str">
            <v>Between 0.5-4km</v>
          </cell>
          <cell r="AR23">
            <v>139</v>
          </cell>
          <cell r="AS23">
            <v>34472</v>
          </cell>
          <cell r="AT23">
            <v>114080</v>
          </cell>
          <cell r="AU23">
            <v>37140</v>
          </cell>
          <cell r="AV23">
            <v>151220</v>
          </cell>
          <cell r="AW23">
            <v>2931369</v>
          </cell>
          <cell r="AX23">
            <v>-10086.16</v>
          </cell>
          <cell r="AY23">
            <v>5564962.8399999999</v>
          </cell>
        </row>
        <row r="24">
          <cell r="A24">
            <v>7070</v>
          </cell>
          <cell r="B24" t="str">
            <v>Harlow Fields School and College</v>
          </cell>
          <cell r="C24" t="str">
            <v>Maintained</v>
          </cell>
          <cell r="D24" t="str">
            <v>SLD</v>
          </cell>
          <cell r="E24">
            <v>158</v>
          </cell>
          <cell r="F24">
            <v>124</v>
          </cell>
          <cell r="G24">
            <v>41</v>
          </cell>
          <cell r="H24">
            <v>124</v>
          </cell>
          <cell r="I24">
            <v>41</v>
          </cell>
          <cell r="J24">
            <v>124</v>
          </cell>
          <cell r="K24">
            <v>41</v>
          </cell>
          <cell r="L24">
            <v>165</v>
          </cell>
          <cell r="M24">
            <v>1650000</v>
          </cell>
          <cell r="N24">
            <v>45375</v>
          </cell>
          <cell r="O24">
            <v>63525</v>
          </cell>
          <cell r="P24">
            <v>108900</v>
          </cell>
          <cell r="Q24" t="str">
            <v>Band 04</v>
          </cell>
          <cell r="R24">
            <v>0</v>
          </cell>
          <cell r="S24">
            <v>1</v>
          </cell>
          <cell r="T24">
            <v>10</v>
          </cell>
          <cell r="U24">
            <v>13</v>
          </cell>
          <cell r="V24">
            <v>110</v>
          </cell>
          <cell r="W24">
            <v>0</v>
          </cell>
          <cell r="X24">
            <v>9</v>
          </cell>
          <cell r="Y24">
            <v>0</v>
          </cell>
          <cell r="Z24">
            <v>7</v>
          </cell>
          <cell r="AA24">
            <v>5</v>
          </cell>
          <cell r="AB24">
            <v>0</v>
          </cell>
          <cell r="AC24">
            <v>0</v>
          </cell>
          <cell r="AD24">
            <v>0</v>
          </cell>
          <cell r="AE24">
            <v>3</v>
          </cell>
          <cell r="AF24">
            <v>158</v>
          </cell>
          <cell r="AG24">
            <v>1211200</v>
          </cell>
          <cell r="AH24">
            <v>0</v>
          </cell>
          <cell r="AI24">
            <v>0</v>
          </cell>
          <cell r="AJ24">
            <v>0</v>
          </cell>
          <cell r="AK24">
            <v>469.3</v>
          </cell>
          <cell r="AL24">
            <v>48</v>
          </cell>
          <cell r="AM24">
            <v>22526</v>
          </cell>
          <cell r="AN24">
            <v>300</v>
          </cell>
          <cell r="AO24">
            <v>162</v>
          </cell>
          <cell r="AP24">
            <v>48600</v>
          </cell>
          <cell r="AQ24" t="str">
            <v>0km</v>
          </cell>
          <cell r="AR24">
            <v>0</v>
          </cell>
          <cell r="AS24">
            <v>0</v>
          </cell>
          <cell r="AT24">
            <v>75900</v>
          </cell>
          <cell r="AU24">
            <v>0</v>
          </cell>
          <cell r="AV24">
            <v>75900</v>
          </cell>
          <cell r="AW24">
            <v>1358226</v>
          </cell>
          <cell r="AX24">
            <v>-6425.8600000000006</v>
          </cell>
          <cell r="AY24">
            <v>3110700.14</v>
          </cell>
        </row>
        <row r="25">
          <cell r="A25">
            <v>7071</v>
          </cell>
          <cell r="B25" t="str">
            <v>Columbus School and College</v>
          </cell>
          <cell r="C25" t="str">
            <v>Academy</v>
          </cell>
          <cell r="D25" t="str">
            <v>SLD</v>
          </cell>
          <cell r="E25">
            <v>266</v>
          </cell>
          <cell r="F25">
            <v>222</v>
          </cell>
          <cell r="G25">
            <v>38</v>
          </cell>
          <cell r="H25">
            <v>222</v>
          </cell>
          <cell r="I25">
            <v>38</v>
          </cell>
          <cell r="J25">
            <v>222</v>
          </cell>
          <cell r="K25">
            <v>38</v>
          </cell>
          <cell r="L25">
            <v>260</v>
          </cell>
          <cell r="M25">
            <v>2600000</v>
          </cell>
          <cell r="N25">
            <v>71500</v>
          </cell>
          <cell r="O25">
            <v>100100</v>
          </cell>
          <cell r="P25">
            <v>171600</v>
          </cell>
          <cell r="Q25" t="str">
            <v>Band 04</v>
          </cell>
          <cell r="R25">
            <v>0</v>
          </cell>
          <cell r="S25">
            <v>0</v>
          </cell>
          <cell r="T25">
            <v>0</v>
          </cell>
          <cell r="U25">
            <v>5</v>
          </cell>
          <cell r="V25">
            <v>219</v>
          </cell>
          <cell r="W25">
            <v>1</v>
          </cell>
          <cell r="X25">
            <v>18</v>
          </cell>
          <cell r="Y25">
            <v>0</v>
          </cell>
          <cell r="Z25">
            <v>16</v>
          </cell>
          <cell r="AA25">
            <v>5</v>
          </cell>
          <cell r="AB25">
            <v>0</v>
          </cell>
          <cell r="AC25">
            <v>0</v>
          </cell>
          <cell r="AD25">
            <v>0</v>
          </cell>
          <cell r="AE25">
            <v>2</v>
          </cell>
          <cell r="AF25">
            <v>266</v>
          </cell>
          <cell r="AG25">
            <v>2195000</v>
          </cell>
          <cell r="AH25">
            <v>0</v>
          </cell>
          <cell r="AI25">
            <v>0</v>
          </cell>
          <cell r="AJ25">
            <v>0</v>
          </cell>
          <cell r="AK25">
            <v>469.3</v>
          </cell>
          <cell r="AL25">
            <v>77</v>
          </cell>
          <cell r="AM25">
            <v>36136</v>
          </cell>
          <cell r="AN25">
            <v>0</v>
          </cell>
          <cell r="AO25">
            <v>258</v>
          </cell>
          <cell r="AP25">
            <v>0</v>
          </cell>
          <cell r="AQ25" t="str">
            <v>0km</v>
          </cell>
          <cell r="AR25">
            <v>0</v>
          </cell>
          <cell r="AS25">
            <v>0</v>
          </cell>
          <cell r="AT25">
            <v>119600</v>
          </cell>
          <cell r="AU25">
            <v>0</v>
          </cell>
          <cell r="AV25">
            <v>119600</v>
          </cell>
          <cell r="AW25">
            <v>2350736</v>
          </cell>
          <cell r="AX25">
            <v>0</v>
          </cell>
          <cell r="AY25">
            <v>5122336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ubasealldata24-01-2023"/>
      <sheetName val="Maintained"/>
      <sheetName val="Academies"/>
      <sheetName val="Conversion Dates"/>
      <sheetName val="Trust Top-slices"/>
      <sheetName val="AET"/>
      <sheetName val="ATT"/>
      <sheetName val="ALPHA"/>
      <sheetName val="ANGLIAN LEARNING"/>
      <sheetName val="Assisi Catholic Trust"/>
      <sheetName val="BMAT"/>
      <sheetName val="Bridge Academy Trust"/>
      <sheetName val="Christus Catholic Trust"/>
      <sheetName val="Discovery Educational Trust"/>
      <sheetName val="EFSPT"/>
      <sheetName val="Keys"/>
      <sheetName val="Life"/>
      <sheetName val="Lion"/>
      <sheetName val="Loxford"/>
      <sheetName val="Ormiston"/>
      <sheetName val="Osborne"/>
      <sheetName val="Reach2"/>
      <sheetName val="Saffron"/>
      <sheetName val="SE Essex"/>
      <sheetName val="CLP"/>
      <sheetName val="Compass"/>
      <sheetName val="DCVST"/>
      <sheetName val="Kemnal"/>
      <sheetName val="Passmores"/>
      <sheetName val="SIGMA"/>
      <sheetName val="Unity"/>
      <sheetName val="Zenith"/>
    </sheetNames>
    <sheetDataSet>
      <sheetData sheetId="0"/>
      <sheetData sheetId="1">
        <row r="4">
          <cell r="B4">
            <v>1000</v>
          </cell>
          <cell r="C4" t="str">
            <v>Tanglewood Nursery School</v>
          </cell>
          <cell r="D4">
            <v>29783.459999999614</v>
          </cell>
          <cell r="E4">
            <v>24960.639999999999</v>
          </cell>
          <cell r="F4">
            <v>20217</v>
          </cell>
          <cell r="G4">
            <v>51420.850000000006</v>
          </cell>
          <cell r="H4">
            <v>37163.300000000003</v>
          </cell>
          <cell r="I4">
            <v>40580.379999999997</v>
          </cell>
          <cell r="J4">
            <v>35187.540000000154</v>
          </cell>
          <cell r="K4">
            <v>40992.880000000121</v>
          </cell>
          <cell r="L4">
            <v>56075.480000000098</v>
          </cell>
          <cell r="M4">
            <v>45606.390000000014</v>
          </cell>
          <cell r="N4">
            <v>31076.309999999939</v>
          </cell>
        </row>
        <row r="5">
          <cell r="B5">
            <v>1001</v>
          </cell>
          <cell r="C5" t="str">
            <v>Woodcroft Nursery School</v>
          </cell>
          <cell r="D5">
            <v>76790.37</v>
          </cell>
          <cell r="E5">
            <v>32461.03</v>
          </cell>
          <cell r="F5">
            <v>13602</v>
          </cell>
          <cell r="G5">
            <v>-15688.800000000061</v>
          </cell>
          <cell r="H5">
            <v>-18119.29</v>
          </cell>
          <cell r="I5">
            <v>-37881.510000000162</v>
          </cell>
          <cell r="J5">
            <v>56283.429999999818</v>
          </cell>
          <cell r="K5">
            <v>86145.760000000126</v>
          </cell>
          <cell r="L5">
            <v>69562.780000000261</v>
          </cell>
          <cell r="M5">
            <v>166220.56000000017</v>
          </cell>
          <cell r="N5">
            <v>162670.09999999998</v>
          </cell>
        </row>
        <row r="6">
          <cell r="B6"/>
          <cell r="C6" t="str">
            <v>Maintained Nursery Schools</v>
          </cell>
          <cell r="D6">
            <v>106573.82999999961</v>
          </cell>
          <cell r="E6">
            <v>57421.67</v>
          </cell>
          <cell r="F6">
            <v>33819</v>
          </cell>
          <cell r="G6">
            <v>35732.049999999945</v>
          </cell>
          <cell r="H6">
            <v>19044.010000000002</v>
          </cell>
          <cell r="I6">
            <v>2698.8699999998353</v>
          </cell>
          <cell r="J6">
            <v>91470.969999999972</v>
          </cell>
          <cell r="K6">
            <v>127138.64000000025</v>
          </cell>
          <cell r="L6">
            <v>125638.26000000036</v>
          </cell>
          <cell r="M6">
            <v>211826.95000000019</v>
          </cell>
          <cell r="N6">
            <v>193746.40999999992</v>
          </cell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</row>
        <row r="8">
          <cell r="B8">
            <v>2001</v>
          </cell>
          <cell r="C8" t="str">
            <v>St George's School</v>
          </cell>
          <cell r="D8">
            <v>239847.96000000002</v>
          </cell>
          <cell r="E8">
            <v>357130.79000000004</v>
          </cell>
          <cell r="F8">
            <v>433921</v>
          </cell>
          <cell r="G8">
            <v>417213.72</v>
          </cell>
          <cell r="H8">
            <v>328213.91000000003</v>
          </cell>
          <cell r="I8">
            <v>262485.96000000002</v>
          </cell>
          <cell r="J8">
            <v>298370.65999999992</v>
          </cell>
          <cell r="K8">
            <v>350026.76000000047</v>
          </cell>
          <cell r="L8">
            <v>398081.59000000032</v>
          </cell>
          <cell r="M8">
            <v>86052.090000000317</v>
          </cell>
          <cell r="N8">
            <v>200619.99000000069</v>
          </cell>
        </row>
        <row r="9">
          <cell r="B9">
            <v>2003</v>
          </cell>
          <cell r="C9" t="str">
            <v>Hamilton C P Colchester</v>
          </cell>
          <cell r="D9">
            <v>176727.8</v>
          </cell>
          <cell r="E9">
            <v>145090.25</v>
          </cell>
          <cell r="F9">
            <v>131704</v>
          </cell>
          <cell r="G9">
            <v>153426.32999999999</v>
          </cell>
          <cell r="H9">
            <v>137830.01999999999</v>
          </cell>
          <cell r="I9">
            <v>134262.34</v>
          </cell>
          <cell r="J9">
            <v>166742.76000000071</v>
          </cell>
          <cell r="K9">
            <v>203246.86999999988</v>
          </cell>
          <cell r="L9">
            <v>277943.37999999989</v>
          </cell>
          <cell r="M9">
            <v>317623.52000000048</v>
          </cell>
          <cell r="N9">
            <v>275316</v>
          </cell>
        </row>
        <row r="10">
          <cell r="B10">
            <v>2004</v>
          </cell>
          <cell r="C10" t="str">
            <v>Oakfield Primary</v>
          </cell>
          <cell r="D10">
            <v>131553.91</v>
          </cell>
          <cell r="E10">
            <v>194056.72</v>
          </cell>
          <cell r="F10">
            <v>181398</v>
          </cell>
          <cell r="G10">
            <v>126379.9</v>
          </cell>
          <cell r="H10">
            <v>99686.09</v>
          </cell>
          <cell r="I10">
            <v>105875.48</v>
          </cell>
          <cell r="J10">
            <v>65652.000000000466</v>
          </cell>
          <cell r="K10">
            <v>-7410.260000000475</v>
          </cell>
          <cell r="L10">
            <v>4878.7299999995157</v>
          </cell>
          <cell r="M10">
            <v>53046.069999998901</v>
          </cell>
          <cell r="N10">
            <v>-40007.999999999534</v>
          </cell>
        </row>
        <row r="11">
          <cell r="B11">
            <v>2005</v>
          </cell>
          <cell r="C11" t="str">
            <v>Grange CP Wickford</v>
          </cell>
          <cell r="D11">
            <v>142080.91</v>
          </cell>
          <cell r="E11">
            <v>90780.2</v>
          </cell>
          <cell r="F11">
            <v>67936</v>
          </cell>
          <cell r="G11">
            <v>64203.77</v>
          </cell>
          <cell r="H11">
            <v>38532.449999999997</v>
          </cell>
          <cell r="I11">
            <v>27189.62</v>
          </cell>
          <cell r="J11">
            <v>-1306.0400000000373</v>
          </cell>
          <cell r="K11">
            <v>-2774.2699999996112</v>
          </cell>
          <cell r="L11">
            <v>28340.69000000041</v>
          </cell>
          <cell r="M11">
            <v>69167.620000000345</v>
          </cell>
          <cell r="N11">
            <v>85735.219999999739</v>
          </cell>
        </row>
        <row r="12">
          <cell r="B12">
            <v>2006</v>
          </cell>
          <cell r="C12" t="str">
            <v>Lexden C P Colchester</v>
          </cell>
          <cell r="D12">
            <v>164040.66999999998</v>
          </cell>
          <cell r="E12">
            <v>157050.25</v>
          </cell>
          <cell r="F12">
            <v>169659</v>
          </cell>
          <cell r="G12">
            <v>134915.98000000001</v>
          </cell>
          <cell r="H12">
            <v>150896.64000000001</v>
          </cell>
          <cell r="I12">
            <v>200789.48</v>
          </cell>
          <cell r="J12">
            <v>220197.69999999972</v>
          </cell>
          <cell r="K12">
            <v>181889.10999999964</v>
          </cell>
          <cell r="L12">
            <v>207136.63000000012</v>
          </cell>
          <cell r="M12">
            <v>240072.21000000066</v>
          </cell>
          <cell r="N12">
            <v>190830.2099999995</v>
          </cell>
        </row>
        <row r="13">
          <cell r="B13">
            <v>2007</v>
          </cell>
          <cell r="C13" t="str">
            <v>Myland C P Colchester</v>
          </cell>
          <cell r="D13">
            <v>197779.59</v>
          </cell>
          <cell r="E13">
            <v>176125.34</v>
          </cell>
          <cell r="F13">
            <v>210978</v>
          </cell>
          <cell r="G13">
            <v>121993.25</v>
          </cell>
          <cell r="H13">
            <v>113396.64</v>
          </cell>
          <cell r="I13">
            <v>138597.79</v>
          </cell>
          <cell r="J13">
            <v>185111.21999999951</v>
          </cell>
          <cell r="K13">
            <v>154441.82999999984</v>
          </cell>
          <cell r="L13">
            <v>194130.37000000011</v>
          </cell>
          <cell r="M13">
            <v>173216.32000000007</v>
          </cell>
          <cell r="N13">
            <v>179153.30999999959</v>
          </cell>
        </row>
        <row r="14">
          <cell r="B14">
            <v>2008</v>
          </cell>
          <cell r="C14" t="str">
            <v>North C P Colchester</v>
          </cell>
          <cell r="D14">
            <v>144603.74</v>
          </cell>
          <cell r="E14">
            <v>193442.11</v>
          </cell>
          <cell r="F14">
            <v>216408</v>
          </cell>
          <cell r="G14">
            <v>287295.51</v>
          </cell>
          <cell r="H14">
            <v>206429.82</v>
          </cell>
          <cell r="I14">
            <v>122058.21</v>
          </cell>
          <cell r="J14">
            <v>126945.94000000018</v>
          </cell>
          <cell r="K14">
            <v>68428.970000000205</v>
          </cell>
          <cell r="L14">
            <v>88001.910000000615</v>
          </cell>
          <cell r="M14">
            <v>21414.909999999683</v>
          </cell>
          <cell r="N14">
            <v>38578.05999999959</v>
          </cell>
        </row>
        <row r="15">
          <cell r="B15">
            <v>2009</v>
          </cell>
          <cell r="C15" t="str">
            <v>Larchwood Primary</v>
          </cell>
          <cell r="D15">
            <v>-7785.5</v>
          </cell>
          <cell r="E15">
            <v>-11020.1</v>
          </cell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B16">
            <v>2010</v>
          </cell>
          <cell r="C16" t="str">
            <v>Old Heath C P Colchester</v>
          </cell>
          <cell r="D16">
            <v>80866.02</v>
          </cell>
          <cell r="E16">
            <v>80668.98</v>
          </cell>
          <cell r="F16">
            <v>102850</v>
          </cell>
          <cell r="G16">
            <v>148378.66</v>
          </cell>
          <cell r="H16">
            <v>160617.23000000001</v>
          </cell>
          <cell r="I16">
            <v>163764.74</v>
          </cell>
          <cell r="J16">
            <v>130588.26000000018</v>
          </cell>
          <cell r="K16">
            <v>156681.22000000018</v>
          </cell>
          <cell r="L16">
            <v>217889.05000000013</v>
          </cell>
          <cell r="M16">
            <v>246800.44000000018</v>
          </cell>
          <cell r="N16">
            <v>209665.84000000032</v>
          </cell>
        </row>
        <row r="17">
          <cell r="B17">
            <v>2011</v>
          </cell>
          <cell r="C17" t="str">
            <v>St Johns Green C P Colchester</v>
          </cell>
          <cell r="D17">
            <v>70563.12</v>
          </cell>
          <cell r="E17">
            <v>121375.22</v>
          </cell>
          <cell r="F17">
            <v>82947</v>
          </cell>
          <cell r="G17">
            <v>202363.57</v>
          </cell>
          <cell r="H17">
            <v>189950.83</v>
          </cell>
          <cell r="I17">
            <v>222752.41</v>
          </cell>
          <cell r="J17">
            <v>231504.81000000006</v>
          </cell>
          <cell r="K17">
            <v>212161.5699999989</v>
          </cell>
          <cell r="L17">
            <v>207765.32999999961</v>
          </cell>
          <cell r="M17">
            <v>280587.27</v>
          </cell>
          <cell r="N17">
            <v>317382.12999999989</v>
          </cell>
        </row>
        <row r="18">
          <cell r="B18">
            <v>2013</v>
          </cell>
          <cell r="C18" t="str">
            <v>Holly Trees Primary, Brentwood</v>
          </cell>
          <cell r="D18">
            <v>92507.58</v>
          </cell>
          <cell r="E18">
            <v>39686.33</v>
          </cell>
          <cell r="F18">
            <v>4744</v>
          </cell>
          <cell r="G18">
            <v>27157.38</v>
          </cell>
          <cell r="H18">
            <v>22963.35</v>
          </cell>
          <cell r="I18">
            <v>37569.24</v>
          </cell>
          <cell r="J18">
            <v>24396.29000000027</v>
          </cell>
          <cell r="K18">
            <v>9573.7399999999907</v>
          </cell>
          <cell r="L18">
            <v>20870.85999999987</v>
          </cell>
          <cell r="M18">
            <v>33555.070000000298</v>
          </cell>
          <cell r="N18">
            <v>-148401.7799999998</v>
          </cell>
        </row>
        <row r="19">
          <cell r="B19">
            <v>2014</v>
          </cell>
          <cell r="C19" t="str">
            <v>Willows Primary Basildon</v>
          </cell>
          <cell r="D19">
            <v>85986.68</v>
          </cell>
          <cell r="E19">
            <v>81803.60999999987</v>
          </cell>
          <cell r="F19">
            <v>30146</v>
          </cell>
          <cell r="G19">
            <v>68365.330000001006</v>
          </cell>
          <cell r="H19"/>
          <cell r="I19"/>
          <cell r="J19"/>
          <cell r="K19"/>
          <cell r="L19"/>
          <cell r="M19"/>
          <cell r="N19"/>
        </row>
        <row r="20">
          <cell r="B20">
            <v>2015</v>
          </cell>
          <cell r="C20" t="str">
            <v>Brightside Primary School</v>
          </cell>
          <cell r="D20">
            <v>148695.1</v>
          </cell>
          <cell r="E20">
            <v>97519.17</v>
          </cell>
          <cell r="F20">
            <v>111493</v>
          </cell>
          <cell r="G20">
            <v>204714.25</v>
          </cell>
          <cell r="H20">
            <v>255813.71</v>
          </cell>
          <cell r="I20">
            <v>291840.78000000003</v>
          </cell>
          <cell r="J20">
            <v>334288.30999999982</v>
          </cell>
          <cell r="K20">
            <v>322079.62000000011</v>
          </cell>
          <cell r="L20">
            <v>499514.56000000006</v>
          </cell>
          <cell r="M20">
            <v>491382.3900000006</v>
          </cell>
          <cell r="N20">
            <v>532454.64999999851</v>
          </cell>
        </row>
        <row r="21">
          <cell r="B21">
            <v>2016</v>
          </cell>
          <cell r="C21" t="str">
            <v>Kings Ford C J Colchester</v>
          </cell>
          <cell r="D21">
            <v>78240.61</v>
          </cell>
          <cell r="E21">
            <v>102052.16</v>
          </cell>
          <cell r="F21">
            <v>74014</v>
          </cell>
          <cell r="G21"/>
          <cell r="H21"/>
          <cell r="I21"/>
          <cell r="J21"/>
          <cell r="K21"/>
          <cell r="L21"/>
          <cell r="M21"/>
          <cell r="N21"/>
        </row>
        <row r="22">
          <cell r="B22">
            <v>2017</v>
          </cell>
          <cell r="C22" t="str">
            <v>Kings Ford C I &amp; N Colchester</v>
          </cell>
          <cell r="D22">
            <v>118289.27</v>
          </cell>
          <cell r="E22">
            <v>72058.45</v>
          </cell>
          <cell r="F22">
            <v>122186</v>
          </cell>
          <cell r="G22">
            <v>142070.03</v>
          </cell>
          <cell r="H22">
            <v>97620.479999999996</v>
          </cell>
          <cell r="I22">
            <v>115356.84</v>
          </cell>
          <cell r="J22">
            <v>100809.55999999959</v>
          </cell>
          <cell r="K22">
            <v>98484.670000000158</v>
          </cell>
          <cell r="L22">
            <v>57251.679999999935</v>
          </cell>
          <cell r="M22">
            <v>55974.929999999935</v>
          </cell>
          <cell r="N22">
            <v>39211.519999999786</v>
          </cell>
        </row>
        <row r="23">
          <cell r="B23">
            <v>2018</v>
          </cell>
          <cell r="C23" t="str">
            <v>Kings Road Primary School</v>
          </cell>
          <cell r="D23">
            <v>74204.800000000003</v>
          </cell>
          <cell r="E23">
            <v>111924.39</v>
          </cell>
          <cell r="F23">
            <v>195629</v>
          </cell>
          <cell r="G23">
            <v>112570.07</v>
          </cell>
          <cell r="H23">
            <v>75062.87</v>
          </cell>
          <cell r="I23"/>
          <cell r="J23"/>
          <cell r="K23"/>
          <cell r="L23"/>
          <cell r="M23"/>
          <cell r="N23"/>
        </row>
        <row r="24">
          <cell r="B24">
            <v>2019</v>
          </cell>
          <cell r="C24" t="str">
            <v>Longwood Primary School</v>
          </cell>
          <cell r="D24">
            <v>322328.06</v>
          </cell>
          <cell r="E24">
            <v>145872.89000000001</v>
          </cell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B25">
            <v>2020</v>
          </cell>
          <cell r="C25" t="str">
            <v>Springfield C Primary</v>
          </cell>
          <cell r="D25">
            <v>154889.33000000002</v>
          </cell>
          <cell r="E25">
            <v>161211.89000000001</v>
          </cell>
          <cell r="F25">
            <v>249407</v>
          </cell>
          <cell r="G25">
            <v>256034.73</v>
          </cell>
          <cell r="H25">
            <v>99086.19</v>
          </cell>
          <cell r="I25">
            <v>256326.08</v>
          </cell>
          <cell r="J25">
            <v>254242.75000000023</v>
          </cell>
          <cell r="K25">
            <v>73246.560000000522</v>
          </cell>
          <cell r="L25">
            <v>138098.05999999982</v>
          </cell>
          <cell r="M25">
            <v>302374.58000000054</v>
          </cell>
          <cell r="N25">
            <v>268246.15000000037</v>
          </cell>
        </row>
        <row r="26">
          <cell r="B26">
            <v>2026</v>
          </cell>
          <cell r="C26" t="str">
            <v>Alton Park C J Clacton</v>
          </cell>
          <cell r="D26">
            <v>118559.28</v>
          </cell>
          <cell r="E26">
            <v>183671.89</v>
          </cell>
          <cell r="F26">
            <v>207782</v>
          </cell>
          <cell r="G26">
            <v>177073.91</v>
          </cell>
          <cell r="H26"/>
          <cell r="I26"/>
          <cell r="J26"/>
          <cell r="K26"/>
          <cell r="L26"/>
          <cell r="M26"/>
          <cell r="N26"/>
        </row>
        <row r="27">
          <cell r="B27">
            <v>2027</v>
          </cell>
          <cell r="C27" t="str">
            <v>Oakwood C I The Clacton</v>
          </cell>
          <cell r="D27">
            <v>156446.04</v>
          </cell>
          <cell r="E27">
            <v>240585.26</v>
          </cell>
          <cell r="F27">
            <v>177091</v>
          </cell>
          <cell r="G27">
            <v>210333.39</v>
          </cell>
          <cell r="H27">
            <v>182269.9</v>
          </cell>
          <cell r="I27">
            <v>266441.81</v>
          </cell>
          <cell r="J27">
            <v>238088.83999999985</v>
          </cell>
          <cell r="K27">
            <v>258967.33999999985</v>
          </cell>
          <cell r="L27">
            <v>354318.26000000024</v>
          </cell>
          <cell r="M27">
            <v>255859.26999999909</v>
          </cell>
          <cell r="N27">
            <v>202145.64999999991</v>
          </cell>
        </row>
        <row r="28">
          <cell r="B28">
            <v>2028</v>
          </cell>
          <cell r="C28" t="str">
            <v>Frinton C P</v>
          </cell>
          <cell r="D28">
            <v>67550.720000000001</v>
          </cell>
          <cell r="E28">
            <v>63929.36</v>
          </cell>
          <cell r="F28">
            <v>50439</v>
          </cell>
          <cell r="G28">
            <v>99186.4</v>
          </cell>
          <cell r="H28">
            <v>71614.399999999994</v>
          </cell>
          <cell r="I28">
            <v>76527.710000000006</v>
          </cell>
          <cell r="J28">
            <v>104289.06000000006</v>
          </cell>
          <cell r="K28">
            <v>129919.69000000041</v>
          </cell>
          <cell r="L28">
            <v>214212.24000000022</v>
          </cell>
          <cell r="M28">
            <v>227363.26000000024</v>
          </cell>
          <cell r="N28">
            <v>184126.15000000061</v>
          </cell>
        </row>
        <row r="29">
          <cell r="B29">
            <v>2029</v>
          </cell>
          <cell r="C29" t="str">
            <v>Kirby le Soken C P</v>
          </cell>
          <cell r="D29">
            <v>-15719.119999999999</v>
          </cell>
          <cell r="E29">
            <v>60670.879999999946</v>
          </cell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B30">
            <v>2034</v>
          </cell>
          <cell r="C30" t="str">
            <v>De Vere C P Castle Hedingham</v>
          </cell>
          <cell r="D30">
            <v>16586.96</v>
          </cell>
          <cell r="E30">
            <v>15671.21</v>
          </cell>
          <cell r="F30">
            <v>44912</v>
          </cell>
          <cell r="G30">
            <v>93182.66</v>
          </cell>
          <cell r="H30">
            <v>110970.38</v>
          </cell>
          <cell r="I30">
            <v>93105.93</v>
          </cell>
          <cell r="J30">
            <v>89858.310000000056</v>
          </cell>
          <cell r="K30">
            <v>45966.859999999986</v>
          </cell>
          <cell r="L30"/>
          <cell r="M30"/>
          <cell r="N30"/>
        </row>
        <row r="31">
          <cell r="B31">
            <v>2036</v>
          </cell>
          <cell r="C31" t="str">
            <v>Gosfield C P</v>
          </cell>
          <cell r="D31">
            <v>105942.23</v>
          </cell>
          <cell r="E31">
            <v>109140.7</v>
          </cell>
          <cell r="F31">
            <v>123541</v>
          </cell>
          <cell r="G31">
            <v>98680.94</v>
          </cell>
          <cell r="H31">
            <v>57985.55</v>
          </cell>
          <cell r="I31">
            <v>81987.72</v>
          </cell>
          <cell r="J31"/>
          <cell r="K31"/>
          <cell r="L31"/>
          <cell r="M31"/>
          <cell r="N31"/>
        </row>
        <row r="32">
          <cell r="B32">
            <v>2037</v>
          </cell>
          <cell r="C32" t="str">
            <v>Stanley Drapkin</v>
          </cell>
          <cell r="D32">
            <v>90666.15</v>
          </cell>
          <cell r="E32">
            <v>68835.87</v>
          </cell>
          <cell r="F32">
            <v>26873</v>
          </cell>
          <cell r="G32">
            <v>37247.72</v>
          </cell>
          <cell r="H32">
            <v>38081.17</v>
          </cell>
          <cell r="I32">
            <v>15971.5</v>
          </cell>
          <cell r="J32"/>
          <cell r="K32"/>
          <cell r="L32"/>
          <cell r="M32"/>
          <cell r="N32"/>
        </row>
        <row r="33">
          <cell r="B33">
            <v>2038</v>
          </cell>
          <cell r="C33" t="str">
            <v>Langenhoe C P</v>
          </cell>
          <cell r="D33">
            <v>81788.17</v>
          </cell>
          <cell r="E33">
            <v>78981.69</v>
          </cell>
          <cell r="F33">
            <v>88339</v>
          </cell>
          <cell r="G33">
            <v>112072.88</v>
          </cell>
          <cell r="H33">
            <v>99201.98</v>
          </cell>
          <cell r="I33">
            <v>44922.85</v>
          </cell>
          <cell r="J33">
            <v>64990.869999999763</v>
          </cell>
          <cell r="K33">
            <v>66396.770000000019</v>
          </cell>
          <cell r="L33">
            <v>82463.979999999981</v>
          </cell>
          <cell r="M33">
            <v>37865.589999999967</v>
          </cell>
          <cell r="N33">
            <v>26479.980000000214</v>
          </cell>
        </row>
        <row r="34">
          <cell r="B34">
            <v>2039</v>
          </cell>
          <cell r="C34" t="str">
            <v>Langham C P</v>
          </cell>
          <cell r="D34">
            <v>27017.67</v>
          </cell>
          <cell r="E34">
            <v>39603.65</v>
          </cell>
          <cell r="F34">
            <v>38290</v>
          </cell>
          <cell r="G34">
            <v>54442.31</v>
          </cell>
          <cell r="H34">
            <v>20868.45</v>
          </cell>
          <cell r="I34">
            <v>30248.1</v>
          </cell>
          <cell r="J34">
            <v>37737.839999999967</v>
          </cell>
          <cell r="K34">
            <v>40688.910000000149</v>
          </cell>
          <cell r="L34">
            <v>34188.400000000256</v>
          </cell>
          <cell r="M34">
            <v>3433.8699999999953</v>
          </cell>
          <cell r="N34">
            <v>4006.7299999999814</v>
          </cell>
        </row>
        <row r="35">
          <cell r="B35">
            <v>2040</v>
          </cell>
          <cell r="C35" t="str">
            <v>Messing cum Inworth C P</v>
          </cell>
          <cell r="D35">
            <v>36625.160000000003</v>
          </cell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B36">
            <v>2041</v>
          </cell>
          <cell r="C36" t="str">
            <v>Stanway C P</v>
          </cell>
          <cell r="D36">
            <v>64020.36</v>
          </cell>
          <cell r="E36">
            <v>70583.17</v>
          </cell>
          <cell r="F36">
            <v>92309</v>
          </cell>
          <cell r="G36">
            <v>75483.149999999994</v>
          </cell>
          <cell r="H36">
            <v>49548.59</v>
          </cell>
          <cell r="I36">
            <v>70981.81</v>
          </cell>
          <cell r="J36">
            <v>45097.040000000736</v>
          </cell>
          <cell r="K36">
            <v>50255.059999999823</v>
          </cell>
          <cell r="L36">
            <v>142866.24999999953</v>
          </cell>
          <cell r="M36">
            <v>221771.30000000051</v>
          </cell>
          <cell r="N36">
            <v>147921.24000000022</v>
          </cell>
        </row>
        <row r="37">
          <cell r="B37">
            <v>2042</v>
          </cell>
          <cell r="C37" t="str">
            <v>Tiptree Heath C P</v>
          </cell>
          <cell r="D37">
            <v>89858.68</v>
          </cell>
          <cell r="E37">
            <v>80030.78</v>
          </cell>
          <cell r="F37">
            <v>87167</v>
          </cell>
          <cell r="G37">
            <v>94901.84</v>
          </cell>
          <cell r="H37">
            <v>93150.51</v>
          </cell>
          <cell r="I37">
            <v>95560.65</v>
          </cell>
          <cell r="J37">
            <v>111421.32999999996</v>
          </cell>
          <cell r="K37"/>
          <cell r="L37"/>
          <cell r="M37"/>
          <cell r="N37"/>
        </row>
        <row r="38">
          <cell r="B38">
            <v>2043</v>
          </cell>
          <cell r="C38" t="str">
            <v>Alresford C P</v>
          </cell>
          <cell r="D38">
            <v>81690.539999999994</v>
          </cell>
          <cell r="E38">
            <v>110111.98</v>
          </cell>
          <cell r="F38">
            <v>106227</v>
          </cell>
          <cell r="G38">
            <v>127431.57</v>
          </cell>
          <cell r="H38">
            <v>110980.47</v>
          </cell>
          <cell r="I38">
            <v>75787.240000000005</v>
          </cell>
          <cell r="J38">
            <v>86403.439999999944</v>
          </cell>
          <cell r="K38">
            <v>67295.239999999874</v>
          </cell>
          <cell r="L38">
            <v>102578.88999999978</v>
          </cell>
          <cell r="M38">
            <v>88512.729999999516</v>
          </cell>
          <cell r="N38">
            <v>99217.489999999525</v>
          </cell>
        </row>
        <row r="39">
          <cell r="B39">
            <v>2044</v>
          </cell>
          <cell r="C39" t="str">
            <v>Bradfield C P</v>
          </cell>
          <cell r="D39">
            <v>44906.67</v>
          </cell>
          <cell r="E39">
            <v>47930.82</v>
          </cell>
          <cell r="F39">
            <v>75129</v>
          </cell>
          <cell r="G39">
            <v>92356.88</v>
          </cell>
          <cell r="H39">
            <v>86722.82</v>
          </cell>
          <cell r="I39">
            <v>84671.03</v>
          </cell>
          <cell r="J39">
            <v>80885.119999999995</v>
          </cell>
          <cell r="K39">
            <v>37613.569999999832</v>
          </cell>
          <cell r="L39">
            <v>53035.469999999972</v>
          </cell>
          <cell r="M39">
            <v>64424.869999999995</v>
          </cell>
          <cell r="N39">
            <v>61314.669999999693</v>
          </cell>
        </row>
        <row r="40">
          <cell r="B40">
            <v>2045</v>
          </cell>
          <cell r="C40" t="str">
            <v>Great Bentley C P</v>
          </cell>
          <cell r="D40">
            <v>67603.539999999994</v>
          </cell>
          <cell r="E40">
            <v>56593.7</v>
          </cell>
          <cell r="F40">
            <v>137024</v>
          </cell>
          <cell r="G40">
            <v>163726.39000000001</v>
          </cell>
          <cell r="H40">
            <v>201037.22</v>
          </cell>
          <cell r="I40">
            <v>213452.19</v>
          </cell>
          <cell r="J40">
            <v>255861.64000000013</v>
          </cell>
          <cell r="K40">
            <v>226618.39999999967</v>
          </cell>
          <cell r="L40">
            <v>299978.13000000035</v>
          </cell>
          <cell r="M40">
            <v>364390.03999999957</v>
          </cell>
          <cell r="N40">
            <v>403247.26999999955</v>
          </cell>
        </row>
        <row r="41">
          <cell r="B41">
            <v>2050</v>
          </cell>
          <cell r="C41" t="str">
            <v>Tendring C P</v>
          </cell>
          <cell r="D41">
            <v>92395.47</v>
          </cell>
          <cell r="E41">
            <v>73592.800000000003</v>
          </cell>
          <cell r="F41">
            <v>59138</v>
          </cell>
          <cell r="G41">
            <v>93614.19</v>
          </cell>
          <cell r="H41">
            <v>106906.88</v>
          </cell>
          <cell r="I41">
            <v>76845.53</v>
          </cell>
          <cell r="J41">
            <v>55455.54999999993</v>
          </cell>
          <cell r="K41">
            <v>38997.919999999809</v>
          </cell>
          <cell r="L41">
            <v>83021.10999999952</v>
          </cell>
          <cell r="M41">
            <v>59092.259999999776</v>
          </cell>
          <cell r="N41">
            <v>68509.639999999898</v>
          </cell>
        </row>
        <row r="42">
          <cell r="B42">
            <v>2051</v>
          </cell>
          <cell r="C42" t="str">
            <v>Wix C P</v>
          </cell>
          <cell r="D42">
            <v>34141.74</v>
          </cell>
          <cell r="E42">
            <v>28528.6</v>
          </cell>
          <cell r="F42">
            <v>75283</v>
          </cell>
          <cell r="G42">
            <v>110039.89</v>
          </cell>
          <cell r="H42">
            <v>145445.16</v>
          </cell>
          <cell r="I42">
            <v>108267.16</v>
          </cell>
          <cell r="J42">
            <v>68473.279999999795</v>
          </cell>
          <cell r="K42">
            <v>40951.120000000112</v>
          </cell>
          <cell r="L42">
            <v>34819.600000000093</v>
          </cell>
          <cell r="M42">
            <v>13302.600000000442</v>
          </cell>
          <cell r="N42">
            <v>12483.639999999898</v>
          </cell>
        </row>
        <row r="43">
          <cell r="B43">
            <v>2052</v>
          </cell>
          <cell r="C43" t="str">
            <v>Monkwick C J Colchester</v>
          </cell>
          <cell r="D43">
            <v>91099.49</v>
          </cell>
          <cell r="E43">
            <v>56125.49</v>
          </cell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B44">
            <v>2053</v>
          </cell>
          <cell r="C44" t="str">
            <v>Monkwick C I Colchester</v>
          </cell>
          <cell r="D44">
            <v>41012.11</v>
          </cell>
          <cell r="E44">
            <v>50277.119999999763</v>
          </cell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B45">
            <v>2054</v>
          </cell>
          <cell r="C45" t="str">
            <v>Gosbecks C P Colchester</v>
          </cell>
          <cell r="D45">
            <v>82181.87</v>
          </cell>
          <cell r="E45">
            <v>72439.149999999994</v>
          </cell>
          <cell r="F45">
            <v>82935</v>
          </cell>
          <cell r="G45">
            <v>52270.94</v>
          </cell>
          <cell r="H45">
            <v>52705.279999999999</v>
          </cell>
          <cell r="I45">
            <v>59990.97</v>
          </cell>
          <cell r="J45">
            <v>49966.350000000093</v>
          </cell>
          <cell r="K45">
            <v>82597.489999999991</v>
          </cell>
          <cell r="L45">
            <v>206306.32000000007</v>
          </cell>
          <cell r="M45">
            <v>250028.55000000121</v>
          </cell>
          <cell r="N45">
            <v>250017.26</v>
          </cell>
        </row>
        <row r="46">
          <cell r="B46">
            <v>2055</v>
          </cell>
          <cell r="C46" t="str">
            <v>Prettygate C J Colchester</v>
          </cell>
          <cell r="D46">
            <v>140409.92000000001</v>
          </cell>
          <cell r="E46">
            <v>149550.70000000001</v>
          </cell>
          <cell r="F46">
            <v>110096</v>
          </cell>
          <cell r="G46">
            <v>112194</v>
          </cell>
          <cell r="H46">
            <v>81031.490000000005</v>
          </cell>
          <cell r="I46">
            <v>82366.679999999993</v>
          </cell>
          <cell r="J46">
            <v>86807.629999999888</v>
          </cell>
          <cell r="K46">
            <v>95939.680000000168</v>
          </cell>
          <cell r="L46">
            <v>210984.5</v>
          </cell>
          <cell r="M46">
            <v>360800.33000000007</v>
          </cell>
          <cell r="N46">
            <v>348769.52</v>
          </cell>
        </row>
        <row r="47">
          <cell r="B47">
            <v>2056</v>
          </cell>
          <cell r="C47" t="str">
            <v>Prettygate C I Colchester</v>
          </cell>
          <cell r="D47">
            <v>51482.240000000107</v>
          </cell>
          <cell r="E47">
            <v>36134.82</v>
          </cell>
          <cell r="F47">
            <v>30661</v>
          </cell>
          <cell r="G47">
            <v>30739.32</v>
          </cell>
          <cell r="H47">
            <v>25.12</v>
          </cell>
          <cell r="I47">
            <v>6732.98</v>
          </cell>
          <cell r="J47">
            <v>15982.689999999944</v>
          </cell>
          <cell r="K47">
            <v>17776.160000000149</v>
          </cell>
          <cell r="L47">
            <v>35021.239999999874</v>
          </cell>
          <cell r="M47">
            <v>68336.599999999511</v>
          </cell>
          <cell r="N47">
            <v>33050.589999999851</v>
          </cell>
        </row>
        <row r="48">
          <cell r="B48">
            <v>2057</v>
          </cell>
          <cell r="C48" t="str">
            <v>Hazelmere C J Colchester</v>
          </cell>
          <cell r="D48">
            <v>49431.18</v>
          </cell>
          <cell r="E48">
            <v>57967.24</v>
          </cell>
          <cell r="F48">
            <v>76444</v>
          </cell>
          <cell r="G48">
            <v>145076.26</v>
          </cell>
          <cell r="H48">
            <v>257917.59</v>
          </cell>
          <cell r="I48">
            <v>182778.09</v>
          </cell>
          <cell r="J48">
            <v>300523.25999999978</v>
          </cell>
          <cell r="K48">
            <v>385018.08000000054</v>
          </cell>
          <cell r="L48">
            <v>506759.76</v>
          </cell>
          <cell r="M48">
            <v>537195.42000000039</v>
          </cell>
          <cell r="N48">
            <v>484319.91999999993</v>
          </cell>
        </row>
        <row r="49">
          <cell r="B49">
            <v>2058</v>
          </cell>
          <cell r="C49" t="str">
            <v>Hazelmere C I &amp; N Colchester</v>
          </cell>
          <cell r="D49">
            <v>94897.44</v>
          </cell>
          <cell r="E49">
            <v>151953.34</v>
          </cell>
          <cell r="F49">
            <v>161271</v>
          </cell>
          <cell r="G49">
            <v>90963.87</v>
          </cell>
          <cell r="H49">
            <v>91532.52</v>
          </cell>
          <cell r="I49">
            <v>103355.99</v>
          </cell>
          <cell r="J49">
            <v>104090.71999999997</v>
          </cell>
          <cell r="K49">
            <v>99896.869999999413</v>
          </cell>
          <cell r="L49">
            <v>91114.459999999963</v>
          </cell>
          <cell r="M49">
            <v>72957.400000000373</v>
          </cell>
          <cell r="N49">
            <v>53869.360000000102</v>
          </cell>
        </row>
        <row r="50">
          <cell r="B50">
            <v>2059</v>
          </cell>
          <cell r="C50" t="str">
            <v>Mayflower C P The Harwich</v>
          </cell>
          <cell r="D50">
            <v>116405.04</v>
          </cell>
          <cell r="E50">
            <v>81730.94</v>
          </cell>
          <cell r="F50">
            <v>96945</v>
          </cell>
          <cell r="G50">
            <v>138300.82999999999</v>
          </cell>
          <cell r="H50">
            <v>55986.46</v>
          </cell>
          <cell r="I50">
            <v>169343.22</v>
          </cell>
          <cell r="J50">
            <v>192083.27999999933</v>
          </cell>
          <cell r="K50">
            <v>266657.96000000043</v>
          </cell>
          <cell r="L50">
            <v>244776.34000000032</v>
          </cell>
          <cell r="M50">
            <v>272005.06000000006</v>
          </cell>
          <cell r="N50">
            <v>307226.99999999953</v>
          </cell>
        </row>
        <row r="51">
          <cell r="B51">
            <v>2061</v>
          </cell>
          <cell r="C51" t="str">
            <v>Burrsville C I Clacton</v>
          </cell>
          <cell r="D51">
            <v>39311.370000000003</v>
          </cell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B52">
            <v>2062</v>
          </cell>
          <cell r="C52" t="str">
            <v>Montgomery C J Colchester</v>
          </cell>
          <cell r="D52">
            <v>77480.62</v>
          </cell>
          <cell r="E52">
            <v>78054.740000000005</v>
          </cell>
          <cell r="F52">
            <v>124002</v>
          </cell>
          <cell r="G52">
            <v>147249.24</v>
          </cell>
          <cell r="H52">
            <v>107748.34</v>
          </cell>
          <cell r="I52">
            <v>126593.61</v>
          </cell>
          <cell r="J52">
            <v>201287.6400000006</v>
          </cell>
          <cell r="K52">
            <v>185478.75999999978</v>
          </cell>
          <cell r="L52">
            <v>274536.54999999981</v>
          </cell>
          <cell r="M52">
            <v>382943.68999999925</v>
          </cell>
          <cell r="N52">
            <v>390158.41999999993</v>
          </cell>
        </row>
        <row r="53">
          <cell r="B53">
            <v>2063</v>
          </cell>
          <cell r="C53" t="str">
            <v>Montgomery C I &amp; N Colchester</v>
          </cell>
          <cell r="D53">
            <v>191278.76</v>
          </cell>
          <cell r="E53">
            <v>255832.75</v>
          </cell>
          <cell r="F53">
            <v>307386</v>
          </cell>
          <cell r="G53">
            <v>397481.53</v>
          </cell>
          <cell r="H53">
            <v>445423.28</v>
          </cell>
          <cell r="I53">
            <v>427092.82</v>
          </cell>
          <cell r="J53">
            <v>372332.44999999972</v>
          </cell>
          <cell r="K53">
            <v>314564.38999999966</v>
          </cell>
          <cell r="L53">
            <v>416628.38999999943</v>
          </cell>
          <cell r="M53">
            <v>429574.29999999981</v>
          </cell>
          <cell r="N53">
            <v>422357.00000000047</v>
          </cell>
        </row>
        <row r="54">
          <cell r="B54">
            <v>2064</v>
          </cell>
          <cell r="C54" t="str">
            <v>Home Farm C P Colchester</v>
          </cell>
          <cell r="D54">
            <v>53110.23</v>
          </cell>
          <cell r="E54">
            <v>50709.42</v>
          </cell>
          <cell r="F54">
            <v>37500</v>
          </cell>
          <cell r="G54">
            <v>48006.66</v>
          </cell>
          <cell r="H54">
            <v>45352.79</v>
          </cell>
          <cell r="I54">
            <v>74169.95</v>
          </cell>
          <cell r="J54">
            <v>77298.470000000205</v>
          </cell>
          <cell r="K54">
            <v>108387.95999999973</v>
          </cell>
          <cell r="L54"/>
          <cell r="M54"/>
          <cell r="N54"/>
        </row>
        <row r="55">
          <cell r="B55">
            <v>2066</v>
          </cell>
          <cell r="C55" t="str">
            <v>St Andrews C I &amp; N Greenstead</v>
          </cell>
          <cell r="D55">
            <v>31929.07</v>
          </cell>
          <cell r="E55">
            <v>69894.67</v>
          </cell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B56">
            <v>2068</v>
          </cell>
          <cell r="C56" t="str">
            <v>Brightlingsea C I</v>
          </cell>
          <cell r="D56">
            <v>14743.739999999991</v>
          </cell>
          <cell r="E56">
            <v>51009.38</v>
          </cell>
          <cell r="F56">
            <v>4373</v>
          </cell>
          <cell r="G56">
            <v>87575.11</v>
          </cell>
          <cell r="H56">
            <v>70669.5</v>
          </cell>
          <cell r="I56">
            <v>94833.61</v>
          </cell>
          <cell r="J56">
            <v>-26294.189999999013</v>
          </cell>
          <cell r="K56">
            <v>18874.560000001453</v>
          </cell>
          <cell r="L56">
            <v>248352.66999999993</v>
          </cell>
          <cell r="M56">
            <v>529943.71</v>
          </cell>
          <cell r="N56">
            <v>539229.71999999788</v>
          </cell>
        </row>
        <row r="57">
          <cell r="B57">
            <v>2069</v>
          </cell>
          <cell r="C57" t="str">
            <v>Broomgrove C I Wivenhoe</v>
          </cell>
          <cell r="D57">
            <v>79180.429999999993</v>
          </cell>
          <cell r="E57">
            <v>88287.76999999999</v>
          </cell>
          <cell r="F57">
            <v>116040</v>
          </cell>
          <cell r="G57">
            <v>125750.79999999999</v>
          </cell>
          <cell r="H57">
            <v>136491.78</v>
          </cell>
          <cell r="I57">
            <v>134836.23000000001</v>
          </cell>
          <cell r="J57">
            <v>122467.18999999971</v>
          </cell>
          <cell r="K57">
            <v>110592.5900000002</v>
          </cell>
          <cell r="L57">
            <v>90574.979999999865</v>
          </cell>
          <cell r="M57">
            <v>117793.71999999997</v>
          </cell>
          <cell r="N57">
            <v>128694.78000000003</v>
          </cell>
        </row>
        <row r="58">
          <cell r="B58">
            <v>2071</v>
          </cell>
          <cell r="C58" t="str">
            <v>Frobisher CP Jaywick Clacton</v>
          </cell>
          <cell r="D58">
            <v>239854.75</v>
          </cell>
          <cell r="E58">
            <v>215942.59</v>
          </cell>
          <cell r="F58">
            <v>198834</v>
          </cell>
          <cell r="G58">
            <v>142584.72</v>
          </cell>
          <cell r="H58"/>
          <cell r="I58"/>
          <cell r="J58"/>
          <cell r="K58"/>
          <cell r="L58"/>
          <cell r="M58"/>
          <cell r="N58"/>
        </row>
        <row r="59">
          <cell r="B59">
            <v>2072</v>
          </cell>
          <cell r="C59" t="str">
            <v>Brightlingsea C J</v>
          </cell>
          <cell r="D59">
            <v>48767.55</v>
          </cell>
          <cell r="E59">
            <v>26720.800000000003</v>
          </cell>
          <cell r="F59">
            <v>32334</v>
          </cell>
          <cell r="G59">
            <v>32050.93</v>
          </cell>
          <cell r="H59">
            <v>29955.58</v>
          </cell>
          <cell r="I59"/>
          <cell r="J59"/>
          <cell r="K59"/>
          <cell r="L59"/>
          <cell r="M59"/>
          <cell r="N59"/>
        </row>
        <row r="60">
          <cell r="B60">
            <v>2073</v>
          </cell>
          <cell r="C60" t="str">
            <v>Broomgrove C J Wivenhoe</v>
          </cell>
          <cell r="D60">
            <v>97453.51</v>
          </cell>
          <cell r="E60">
            <v>96401.78</v>
          </cell>
          <cell r="F60">
            <v>88350</v>
          </cell>
          <cell r="G60">
            <v>37607.629999999997</v>
          </cell>
          <cell r="H60">
            <v>28094.559999999998</v>
          </cell>
          <cell r="I60">
            <v>65148.58</v>
          </cell>
          <cell r="J60">
            <v>71610.950000000186</v>
          </cell>
          <cell r="K60">
            <v>32345.760000000009</v>
          </cell>
          <cell r="L60">
            <v>23116.329999999842</v>
          </cell>
          <cell r="M60">
            <v>17325.929999999702</v>
          </cell>
          <cell r="N60">
            <v>-22842.649999999674</v>
          </cell>
        </row>
        <row r="61">
          <cell r="B61">
            <v>2074</v>
          </cell>
          <cell r="C61" t="str">
            <v>Milldene C P The Tiptree</v>
          </cell>
          <cell r="D61">
            <v>65547.63</v>
          </cell>
          <cell r="E61">
            <v>105097.28</v>
          </cell>
          <cell r="F61">
            <v>83024</v>
          </cell>
          <cell r="G61">
            <v>77047.520000000004</v>
          </cell>
          <cell r="H61">
            <v>61366.81</v>
          </cell>
          <cell r="I61">
            <v>50899</v>
          </cell>
          <cell r="J61">
            <v>36788.490000000107</v>
          </cell>
          <cell r="K61">
            <v>57850.0900000002</v>
          </cell>
          <cell r="L61">
            <v>42715.809999999939</v>
          </cell>
          <cell r="M61">
            <v>26670.609999999637</v>
          </cell>
          <cell r="N61">
            <v>3107.5699999997159</v>
          </cell>
        </row>
        <row r="62">
          <cell r="B62">
            <v>2075</v>
          </cell>
          <cell r="C62" t="str">
            <v>Friars Grove C P Colchester</v>
          </cell>
          <cell r="D62">
            <v>19390.97</v>
          </cell>
          <cell r="E62">
            <v>14458.39</v>
          </cell>
          <cell r="F62">
            <v>28354</v>
          </cell>
          <cell r="G62">
            <v>75594.600000000006</v>
          </cell>
          <cell r="H62">
            <v>30047.72</v>
          </cell>
          <cell r="I62">
            <v>23105.85</v>
          </cell>
          <cell r="J62">
            <v>25014.19000000041</v>
          </cell>
          <cell r="K62">
            <v>84502.689999999944</v>
          </cell>
          <cell r="L62">
            <v>194763.92999999993</v>
          </cell>
          <cell r="M62">
            <v>241795.71999999951</v>
          </cell>
          <cell r="N62">
            <v>203323.6399999992</v>
          </cell>
        </row>
        <row r="63">
          <cell r="B63">
            <v>2077</v>
          </cell>
          <cell r="C63" t="str">
            <v>St Andrews C J Colchester</v>
          </cell>
          <cell r="D63">
            <v>40065.97</v>
          </cell>
          <cell r="E63">
            <v>-8518.69</v>
          </cell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B64">
            <v>2081</v>
          </cell>
          <cell r="C64" t="str">
            <v>Stanway Fiveways C P</v>
          </cell>
          <cell r="D64">
            <v>78976.929999999993</v>
          </cell>
          <cell r="E64">
            <v>58949.679999999993</v>
          </cell>
          <cell r="F64">
            <v>91521</v>
          </cell>
          <cell r="G64">
            <v>69916.160000000003</v>
          </cell>
          <cell r="H64">
            <v>43895.91</v>
          </cell>
          <cell r="I64">
            <v>83378.13</v>
          </cell>
          <cell r="J64">
            <v>115394.18000000063</v>
          </cell>
          <cell r="K64">
            <v>61980.759999999776</v>
          </cell>
          <cell r="L64">
            <v>94907.389999999665</v>
          </cell>
          <cell r="M64">
            <v>272376.95000000019</v>
          </cell>
          <cell r="N64">
            <v>256942.72999999952</v>
          </cell>
        </row>
        <row r="65">
          <cell r="B65">
            <v>2082</v>
          </cell>
          <cell r="C65" t="str">
            <v>Church Langley C P Harlow</v>
          </cell>
          <cell r="D65">
            <v>330194.28000000003</v>
          </cell>
          <cell r="E65">
            <v>439483.9</v>
          </cell>
          <cell r="F65">
            <v>400532</v>
          </cell>
          <cell r="G65">
            <v>541999.39</v>
          </cell>
          <cell r="H65">
            <v>519451.96</v>
          </cell>
          <cell r="I65">
            <v>609995.47</v>
          </cell>
          <cell r="J65">
            <v>546129.75</v>
          </cell>
          <cell r="K65">
            <v>514663.81000000006</v>
          </cell>
          <cell r="L65">
            <v>556649.35999999987</v>
          </cell>
          <cell r="M65">
            <v>626084.78999999911</v>
          </cell>
          <cell r="N65">
            <v>588312.66000000108</v>
          </cell>
        </row>
        <row r="66">
          <cell r="B66">
            <v>2083</v>
          </cell>
          <cell r="C66" t="str">
            <v>Richard De Clare C P Halstead</v>
          </cell>
          <cell r="D66">
            <v>90707.15</v>
          </cell>
          <cell r="E66">
            <v>75516.929999999993</v>
          </cell>
          <cell r="F66">
            <v>77570</v>
          </cell>
          <cell r="G66">
            <v>58333.09</v>
          </cell>
          <cell r="H66"/>
          <cell r="I66"/>
          <cell r="J66"/>
          <cell r="K66"/>
          <cell r="L66"/>
          <cell r="M66"/>
          <cell r="N66"/>
        </row>
        <row r="67">
          <cell r="B67">
            <v>2087</v>
          </cell>
          <cell r="C67" t="str">
            <v>Ravenscroft C P Clacton</v>
          </cell>
          <cell r="D67">
            <v>149660.81</v>
          </cell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B68">
            <v>2088</v>
          </cell>
          <cell r="C68" t="str">
            <v>Baynards C P Tiptree</v>
          </cell>
          <cell r="D68">
            <v>91748.71</v>
          </cell>
          <cell r="E68">
            <v>97857.47</v>
          </cell>
          <cell r="F68">
            <v>69106</v>
          </cell>
          <cell r="G68">
            <v>33627.199999999997</v>
          </cell>
          <cell r="H68">
            <v>48220.57</v>
          </cell>
          <cell r="I68">
            <v>54457.47</v>
          </cell>
          <cell r="J68">
            <v>43252.02</v>
          </cell>
          <cell r="K68">
            <v>39383.619999999879</v>
          </cell>
          <cell r="L68">
            <v>95947.770000000019</v>
          </cell>
          <cell r="M68">
            <v>81122.030000000028</v>
          </cell>
          <cell r="N68">
            <v>94000.789999999804</v>
          </cell>
        </row>
        <row r="69">
          <cell r="B69">
            <v>2090</v>
          </cell>
          <cell r="C69" t="str">
            <v>Highfields C P Lawford</v>
          </cell>
          <cell r="D69">
            <v>98388.68</v>
          </cell>
          <cell r="E69">
            <v>124118.67</v>
          </cell>
          <cell r="F69">
            <v>163583</v>
          </cell>
          <cell r="G69">
            <v>196221.43</v>
          </cell>
          <cell r="H69">
            <v>162542.15</v>
          </cell>
          <cell r="I69">
            <v>174714.59</v>
          </cell>
          <cell r="J69">
            <v>142554.8200000003</v>
          </cell>
          <cell r="K69">
            <v>125866.01000000024</v>
          </cell>
          <cell r="L69">
            <v>184252.0299999998</v>
          </cell>
          <cell r="M69">
            <v>219855.04000000004</v>
          </cell>
          <cell r="N69">
            <v>197459.84000000032</v>
          </cell>
        </row>
        <row r="70">
          <cell r="B70">
            <v>2130</v>
          </cell>
          <cell r="C70" t="str">
            <v>Great Wakering &amp; Foulness C P</v>
          </cell>
          <cell r="D70">
            <v>-0.32000000000698492</v>
          </cell>
          <cell r="E70">
            <v>0.30999999999767169</v>
          </cell>
          <cell r="F70">
            <v>23682</v>
          </cell>
          <cell r="G70">
            <v>46145.87</v>
          </cell>
          <cell r="H70">
            <v>52289.13</v>
          </cell>
          <cell r="I70"/>
          <cell r="J70"/>
          <cell r="K70"/>
          <cell r="L70"/>
          <cell r="M70"/>
          <cell r="N70"/>
        </row>
        <row r="71">
          <cell r="B71">
            <v>2134</v>
          </cell>
          <cell r="C71" t="str">
            <v>Beckers Green C P Braintree</v>
          </cell>
          <cell r="D71">
            <v>135096.43</v>
          </cell>
          <cell r="E71">
            <v>114804.43</v>
          </cell>
          <cell r="F71">
            <v>167492</v>
          </cell>
          <cell r="G71">
            <v>126844.94</v>
          </cell>
          <cell r="H71">
            <v>45576.17</v>
          </cell>
          <cell r="I71">
            <v>74358.95</v>
          </cell>
          <cell r="J71">
            <v>69772.359999999637</v>
          </cell>
          <cell r="K71">
            <v>74951.799999999814</v>
          </cell>
          <cell r="L71"/>
          <cell r="M71"/>
          <cell r="N71"/>
        </row>
        <row r="72">
          <cell r="B72">
            <v>2136</v>
          </cell>
          <cell r="C72" t="str">
            <v>Woodham Ley C P Thundersley</v>
          </cell>
          <cell r="D72">
            <v>46959.89</v>
          </cell>
          <cell r="E72">
            <v>56894.539999999994</v>
          </cell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B73">
            <v>2181</v>
          </cell>
          <cell r="C73" t="str">
            <v>Quilters C J Billericay</v>
          </cell>
          <cell r="D73">
            <v>138350.44</v>
          </cell>
          <cell r="E73">
            <v>142799.47</v>
          </cell>
          <cell r="F73">
            <v>165784</v>
          </cell>
          <cell r="G73">
            <v>159316.49</v>
          </cell>
          <cell r="H73">
            <v>131960.79</v>
          </cell>
          <cell r="I73">
            <v>137166.43</v>
          </cell>
          <cell r="J73">
            <v>171358.80999999982</v>
          </cell>
          <cell r="K73">
            <v>190772.10000000009</v>
          </cell>
          <cell r="L73">
            <v>136035.98000000045</v>
          </cell>
          <cell r="M73">
            <v>120067.19999999995</v>
          </cell>
          <cell r="N73">
            <v>92119.620000000577</v>
          </cell>
        </row>
        <row r="74">
          <cell r="B74">
            <v>2191</v>
          </cell>
          <cell r="C74" t="str">
            <v>Laindon Park C P</v>
          </cell>
          <cell r="D74">
            <v>159535.04999999999</v>
          </cell>
          <cell r="E74">
            <v>256862.65</v>
          </cell>
          <cell r="F74">
            <v>142668</v>
          </cell>
          <cell r="G74">
            <v>168121.47</v>
          </cell>
          <cell r="H74">
            <v>139444.91</v>
          </cell>
          <cell r="I74">
            <v>166610.69</v>
          </cell>
          <cell r="J74"/>
          <cell r="K74"/>
          <cell r="L74"/>
          <cell r="M74"/>
          <cell r="N74"/>
        </row>
        <row r="75">
          <cell r="B75">
            <v>2210</v>
          </cell>
          <cell r="C75" t="str">
            <v>Trinity Road C P Chelmsford</v>
          </cell>
          <cell r="D75">
            <v>44726.42</v>
          </cell>
          <cell r="E75">
            <v>72018.759999999995</v>
          </cell>
          <cell r="F75">
            <v>36236</v>
          </cell>
          <cell r="G75">
            <v>80103.34</v>
          </cell>
          <cell r="H75">
            <v>63860.55</v>
          </cell>
          <cell r="I75">
            <v>74491.539999999994</v>
          </cell>
          <cell r="J75">
            <v>96867.779999999795</v>
          </cell>
          <cell r="K75">
            <v>110734.52000000095</v>
          </cell>
          <cell r="L75">
            <v>167298.5399999998</v>
          </cell>
          <cell r="M75">
            <v>180544.64999999898</v>
          </cell>
          <cell r="N75">
            <v>330632.58999999915</v>
          </cell>
        </row>
        <row r="76">
          <cell r="B76">
            <v>2230</v>
          </cell>
          <cell r="C76" t="str">
            <v>Maldon C P</v>
          </cell>
          <cell r="D76">
            <v>89598.269999999931</v>
          </cell>
          <cell r="E76">
            <v>74034.880000000005</v>
          </cell>
          <cell r="F76">
            <v>155905</v>
          </cell>
          <cell r="G76">
            <v>103420.03</v>
          </cell>
          <cell r="H76">
            <v>136215.12999999989</v>
          </cell>
          <cell r="I76"/>
          <cell r="J76"/>
          <cell r="K76"/>
          <cell r="L76"/>
          <cell r="M76"/>
          <cell r="N76"/>
        </row>
        <row r="77">
          <cell r="B77">
            <v>2231</v>
          </cell>
          <cell r="C77" t="str">
            <v>Pitsea C J</v>
          </cell>
          <cell r="D77">
            <v>30738.240000000002</v>
          </cell>
          <cell r="E77">
            <v>42271.94</v>
          </cell>
          <cell r="F77">
            <v>50249</v>
          </cell>
          <cell r="G77">
            <v>130507.26</v>
          </cell>
          <cell r="H77">
            <v>111894.92</v>
          </cell>
          <cell r="I77"/>
          <cell r="J77"/>
          <cell r="K77"/>
          <cell r="L77"/>
          <cell r="M77"/>
          <cell r="N77"/>
        </row>
        <row r="78">
          <cell r="B78">
            <v>2241</v>
          </cell>
          <cell r="C78" t="str">
            <v>Len Wastell Infant</v>
          </cell>
          <cell r="D78">
            <v>155361.62</v>
          </cell>
          <cell r="E78">
            <v>158187.88999999998</v>
          </cell>
          <cell r="F78">
            <v>139584</v>
          </cell>
          <cell r="G78"/>
          <cell r="H78"/>
          <cell r="I78"/>
          <cell r="J78"/>
          <cell r="K78"/>
          <cell r="L78"/>
          <cell r="M78"/>
          <cell r="N78"/>
        </row>
        <row r="79">
          <cell r="B79">
            <v>2250</v>
          </cell>
          <cell r="C79" t="str">
            <v>Bocking Church Street C P</v>
          </cell>
          <cell r="D79">
            <v>120517.93</v>
          </cell>
          <cell r="E79">
            <v>113690.43</v>
          </cell>
          <cell r="F79">
            <v>79355</v>
          </cell>
          <cell r="G79">
            <v>112869.64</v>
          </cell>
          <cell r="H79">
            <v>186065.71</v>
          </cell>
          <cell r="I79">
            <v>207120.26</v>
          </cell>
          <cell r="J79">
            <v>208429.23000000021</v>
          </cell>
          <cell r="K79">
            <v>134618.72999999998</v>
          </cell>
          <cell r="L79"/>
          <cell r="M79"/>
          <cell r="N79"/>
        </row>
        <row r="80">
          <cell r="B80">
            <v>2251</v>
          </cell>
          <cell r="C80" t="str">
            <v>Crays Hill C P</v>
          </cell>
          <cell r="D80">
            <v>192991.49</v>
          </cell>
          <cell r="E80">
            <v>147140.16</v>
          </cell>
          <cell r="F80">
            <v>122915</v>
          </cell>
          <cell r="G80">
            <v>168495.73</v>
          </cell>
          <cell r="H80">
            <v>211320.13</v>
          </cell>
          <cell r="I80"/>
          <cell r="J80"/>
          <cell r="K80"/>
          <cell r="L80"/>
          <cell r="M80"/>
          <cell r="N80"/>
        </row>
        <row r="81">
          <cell r="B81">
            <v>2261</v>
          </cell>
          <cell r="C81" t="str">
            <v>Vange C P &amp; N</v>
          </cell>
          <cell r="D81">
            <v>23975.75</v>
          </cell>
          <cell r="E81">
            <v>18336.95</v>
          </cell>
          <cell r="F81">
            <v>38797</v>
          </cell>
          <cell r="G81">
            <v>24312.74</v>
          </cell>
          <cell r="H81">
            <v>24155.54</v>
          </cell>
          <cell r="I81">
            <v>22491.79</v>
          </cell>
          <cell r="J81">
            <v>28733.210000000196</v>
          </cell>
          <cell r="K81">
            <v>45717.180000000168</v>
          </cell>
          <cell r="L81">
            <v>48072.420000000275</v>
          </cell>
          <cell r="M81">
            <v>90363.470000000088</v>
          </cell>
          <cell r="N81">
            <v>100647.79999999981</v>
          </cell>
        </row>
        <row r="82">
          <cell r="B82">
            <v>2271</v>
          </cell>
          <cell r="C82" t="str">
            <v>Wickford C J</v>
          </cell>
          <cell r="D82">
            <v>212039.92</v>
          </cell>
          <cell r="E82">
            <v>175690.23</v>
          </cell>
          <cell r="F82">
            <v>256016</v>
          </cell>
          <cell r="G82">
            <v>137667.53</v>
          </cell>
          <cell r="H82">
            <v>129599.49</v>
          </cell>
          <cell r="I82">
            <v>173740.19</v>
          </cell>
          <cell r="J82">
            <v>381012.91000000015</v>
          </cell>
          <cell r="K82">
            <v>507344.17000000086</v>
          </cell>
          <cell r="L82">
            <v>705489.19999999972</v>
          </cell>
          <cell r="M82">
            <v>862760.89999999944</v>
          </cell>
          <cell r="N82">
            <v>784662.53000000026</v>
          </cell>
        </row>
        <row r="83">
          <cell r="B83">
            <v>2281</v>
          </cell>
          <cell r="C83" t="str">
            <v>Wickford Primary</v>
          </cell>
          <cell r="D83">
            <v>173837</v>
          </cell>
          <cell r="E83">
            <v>203821.9700000002</v>
          </cell>
          <cell r="F83">
            <v>241385</v>
          </cell>
          <cell r="G83">
            <v>150863.23000000001</v>
          </cell>
          <cell r="H83">
            <v>126766.75</v>
          </cell>
          <cell r="I83"/>
          <cell r="J83"/>
          <cell r="K83"/>
          <cell r="L83"/>
          <cell r="M83"/>
          <cell r="N83"/>
        </row>
        <row r="84">
          <cell r="B84">
            <v>2284</v>
          </cell>
          <cell r="C84" t="str">
            <v>Cherry Tree C P Colchester</v>
          </cell>
          <cell r="D84">
            <v>82694.739999999991</v>
          </cell>
          <cell r="E84">
            <v>78420.640000000247</v>
          </cell>
          <cell r="F84">
            <v>75101</v>
          </cell>
          <cell r="G84"/>
          <cell r="H84"/>
          <cell r="I84"/>
          <cell r="J84"/>
          <cell r="K84"/>
          <cell r="L84"/>
          <cell r="M84"/>
          <cell r="N84"/>
        </row>
        <row r="85">
          <cell r="B85">
            <v>2297</v>
          </cell>
          <cell r="C85" t="str">
            <v>St Michaels C P Colchester</v>
          </cell>
          <cell r="D85">
            <v>61905.97</v>
          </cell>
          <cell r="E85">
            <v>72631.740000000005</v>
          </cell>
          <cell r="F85">
            <v>17866</v>
          </cell>
          <cell r="G85">
            <v>35850.92</v>
          </cell>
          <cell r="H85">
            <v>70225.42</v>
          </cell>
          <cell r="I85">
            <v>108210.46</v>
          </cell>
          <cell r="J85">
            <v>112795.01000000047</v>
          </cell>
          <cell r="K85">
            <v>108894.1800000004</v>
          </cell>
          <cell r="L85">
            <v>236087.4700000002</v>
          </cell>
          <cell r="M85">
            <v>334970.1100000008</v>
          </cell>
          <cell r="N85">
            <v>410842.55000000028</v>
          </cell>
        </row>
        <row r="86">
          <cell r="B86">
            <v>2300</v>
          </cell>
          <cell r="C86" t="str">
            <v>John Bunyan C I &amp; N Braintree</v>
          </cell>
          <cell r="D86">
            <v>233761.45</v>
          </cell>
          <cell r="E86">
            <v>248668.66</v>
          </cell>
          <cell r="F86">
            <v>425165</v>
          </cell>
          <cell r="G86">
            <v>852302.01</v>
          </cell>
          <cell r="H86">
            <v>804865.54</v>
          </cell>
          <cell r="I86">
            <v>683109.96</v>
          </cell>
          <cell r="J86">
            <v>665384.4700000002</v>
          </cell>
          <cell r="K86">
            <v>548972.88000000035</v>
          </cell>
          <cell r="L86">
            <v>470782.29999999888</v>
          </cell>
          <cell r="M86">
            <v>348177.25999999838</v>
          </cell>
          <cell r="N86">
            <v>224372.93999999948</v>
          </cell>
        </row>
        <row r="87">
          <cell r="B87">
            <v>2301</v>
          </cell>
          <cell r="C87" t="str">
            <v>Whitmore C P Basildon</v>
          </cell>
          <cell r="D87">
            <v>268810.75</v>
          </cell>
          <cell r="E87">
            <v>284042.53999999998</v>
          </cell>
          <cell r="F87">
            <v>231858</v>
          </cell>
          <cell r="G87">
            <v>144963.4</v>
          </cell>
          <cell r="H87"/>
          <cell r="I87"/>
          <cell r="J87"/>
          <cell r="K87"/>
          <cell r="L87"/>
          <cell r="M87"/>
          <cell r="N87"/>
        </row>
        <row r="88">
          <cell r="B88">
            <v>2303</v>
          </cell>
          <cell r="C88" t="str">
            <v>Chigwell C P</v>
          </cell>
          <cell r="D88">
            <v>91598.75</v>
          </cell>
          <cell r="E88">
            <v>103048.11</v>
          </cell>
          <cell r="F88">
            <v>37085</v>
          </cell>
          <cell r="G88"/>
          <cell r="H88"/>
          <cell r="I88"/>
          <cell r="J88"/>
          <cell r="K88"/>
          <cell r="L88"/>
          <cell r="M88"/>
          <cell r="N88"/>
        </row>
        <row r="89">
          <cell r="B89">
            <v>2310</v>
          </cell>
          <cell r="C89" t="str">
            <v>Burnham on Crouch C P</v>
          </cell>
          <cell r="D89">
            <v>171391.62</v>
          </cell>
          <cell r="E89">
            <v>179639.5</v>
          </cell>
          <cell r="F89">
            <v>124096</v>
          </cell>
          <cell r="G89">
            <v>243084.95</v>
          </cell>
          <cell r="H89">
            <v>242898.19</v>
          </cell>
          <cell r="I89">
            <v>260986.35</v>
          </cell>
          <cell r="J89">
            <v>283592.5400000005</v>
          </cell>
          <cell r="K89">
            <v>272258.53000000026</v>
          </cell>
          <cell r="L89">
            <v>262116.36999999965</v>
          </cell>
          <cell r="M89">
            <v>341944.32000000123</v>
          </cell>
          <cell r="N89">
            <v>334256.23000000045</v>
          </cell>
        </row>
        <row r="90">
          <cell r="B90">
            <v>2311</v>
          </cell>
          <cell r="C90" t="str">
            <v>Canvey C J Canvey Island</v>
          </cell>
          <cell r="D90">
            <v>116913.37</v>
          </cell>
          <cell r="E90">
            <v>94567.53</v>
          </cell>
          <cell r="F90">
            <v>126386</v>
          </cell>
          <cell r="G90">
            <v>110437.79</v>
          </cell>
          <cell r="H90">
            <v>68816.66</v>
          </cell>
          <cell r="I90">
            <v>75554.23</v>
          </cell>
          <cell r="J90">
            <v>113003.41</v>
          </cell>
          <cell r="K90">
            <v>112669.98999999976</v>
          </cell>
          <cell r="L90">
            <v>138502.23000000001</v>
          </cell>
          <cell r="M90">
            <v>144191.34999999916</v>
          </cell>
          <cell r="N90">
            <v>89228.90000000014</v>
          </cell>
        </row>
        <row r="91">
          <cell r="B91">
            <v>2317</v>
          </cell>
          <cell r="C91" t="str">
            <v>Roach Vale C P Colchester</v>
          </cell>
          <cell r="D91">
            <v>49751.67</v>
          </cell>
          <cell r="E91">
            <v>62404.24</v>
          </cell>
          <cell r="F91">
            <v>119825</v>
          </cell>
          <cell r="G91">
            <v>92726.04</v>
          </cell>
          <cell r="H91">
            <v>40190.400000000001</v>
          </cell>
          <cell r="I91">
            <v>61933.86</v>
          </cell>
          <cell r="J91">
            <v>54402.720000000001</v>
          </cell>
          <cell r="K91">
            <v>106378.03000000014</v>
          </cell>
          <cell r="L91">
            <v>131473.72999999998</v>
          </cell>
          <cell r="M91">
            <v>111473.91000000085</v>
          </cell>
          <cell r="N91">
            <v>141406.1799999997</v>
          </cell>
        </row>
        <row r="92">
          <cell r="B92">
            <v>2321</v>
          </cell>
          <cell r="C92" t="str">
            <v>Leigh Beck C I &amp; N Canvey Island</v>
          </cell>
          <cell r="D92">
            <v>14343.42</v>
          </cell>
          <cell r="E92">
            <v>31834.87</v>
          </cell>
          <cell r="F92">
            <v>-161756</v>
          </cell>
          <cell r="G92"/>
          <cell r="H92"/>
          <cell r="I92"/>
          <cell r="J92"/>
          <cell r="K92"/>
          <cell r="L92"/>
          <cell r="M92"/>
          <cell r="N92"/>
        </row>
        <row r="93">
          <cell r="B93">
            <v>2323</v>
          </cell>
          <cell r="C93" t="str">
            <v>Chigwell Row C Infant</v>
          </cell>
          <cell r="D93">
            <v>162725.79999999999</v>
          </cell>
          <cell r="E93">
            <v>165717.07999999999</v>
          </cell>
          <cell r="F93">
            <v>192013</v>
          </cell>
          <cell r="G93">
            <v>136030.48000000001</v>
          </cell>
          <cell r="H93">
            <v>91182.78</v>
          </cell>
          <cell r="I93"/>
          <cell r="J93"/>
          <cell r="K93"/>
          <cell r="L93"/>
          <cell r="M93"/>
          <cell r="N93"/>
        </row>
        <row r="94">
          <cell r="B94">
            <v>2330</v>
          </cell>
          <cell r="C94" t="str">
            <v>Chipping Hill C I Witham</v>
          </cell>
          <cell r="D94">
            <v>194552.39</v>
          </cell>
          <cell r="E94">
            <v>214379.93</v>
          </cell>
          <cell r="F94">
            <v>203316</v>
          </cell>
          <cell r="G94">
            <v>171238.46</v>
          </cell>
          <cell r="H94">
            <v>167466.1</v>
          </cell>
          <cell r="I94">
            <v>170928.46</v>
          </cell>
          <cell r="J94">
            <v>182654.28000000003</v>
          </cell>
          <cell r="K94">
            <v>196747.94999999972</v>
          </cell>
          <cell r="L94">
            <v>271686.12000000034</v>
          </cell>
          <cell r="M94">
            <v>393567.51999999955</v>
          </cell>
          <cell r="N94">
            <v>439497.7200000002</v>
          </cell>
        </row>
        <row r="95">
          <cell r="B95">
            <v>2350</v>
          </cell>
          <cell r="C95" t="str">
            <v>Silver End C P</v>
          </cell>
          <cell r="D95">
            <v>162868.24</v>
          </cell>
          <cell r="E95">
            <v>225790.88</v>
          </cell>
          <cell r="F95">
            <v>247729</v>
          </cell>
          <cell r="G95">
            <v>280475.84000000003</v>
          </cell>
          <cell r="H95">
            <v>312370.15000000002</v>
          </cell>
          <cell r="I95"/>
          <cell r="J95"/>
          <cell r="K95"/>
          <cell r="L95"/>
          <cell r="M95"/>
          <cell r="N95"/>
        </row>
        <row r="96">
          <cell r="B96">
            <v>2361</v>
          </cell>
          <cell r="C96" t="str">
            <v>Barling Magna C P</v>
          </cell>
          <cell r="D96">
            <v>68551.55</v>
          </cell>
          <cell r="E96">
            <v>44144.32</v>
          </cell>
          <cell r="F96">
            <v>42486</v>
          </cell>
          <cell r="G96">
            <v>36888.79</v>
          </cell>
          <cell r="H96"/>
          <cell r="I96"/>
          <cell r="J96"/>
          <cell r="K96"/>
          <cell r="L96"/>
          <cell r="M96"/>
          <cell r="N96"/>
        </row>
        <row r="97">
          <cell r="B97">
            <v>2370</v>
          </cell>
          <cell r="C97" t="str">
            <v>Cressing C P</v>
          </cell>
          <cell r="D97">
            <v>84109.67</v>
          </cell>
          <cell r="E97">
            <v>101937.08</v>
          </cell>
          <cell r="F97">
            <v>70961</v>
          </cell>
          <cell r="G97">
            <v>59583.96</v>
          </cell>
          <cell r="H97">
            <v>17585.900000000001</v>
          </cell>
          <cell r="I97">
            <v>-29056.15</v>
          </cell>
          <cell r="J97">
            <v>56033.890000000014</v>
          </cell>
          <cell r="K97">
            <v>142056.35999999975</v>
          </cell>
          <cell r="L97"/>
          <cell r="M97"/>
          <cell r="N97"/>
        </row>
        <row r="98">
          <cell r="B98">
            <v>2374</v>
          </cell>
          <cell r="C98" t="str">
            <v>Spring Meadow C P Dovercourt Harwich</v>
          </cell>
          <cell r="D98">
            <v>157268</v>
          </cell>
          <cell r="E98">
            <v>181560.34</v>
          </cell>
          <cell r="F98">
            <v>135310</v>
          </cell>
          <cell r="G98">
            <v>188729.51</v>
          </cell>
          <cell r="H98">
            <v>196041.52</v>
          </cell>
          <cell r="I98">
            <v>173473.72</v>
          </cell>
          <cell r="J98">
            <v>121999.96000000004</v>
          </cell>
          <cell r="K98">
            <v>58848.379999999961</v>
          </cell>
          <cell r="L98">
            <v>181054.90999999968</v>
          </cell>
          <cell r="M98">
            <v>256053</v>
          </cell>
          <cell r="N98">
            <v>161435.00000000047</v>
          </cell>
        </row>
        <row r="99">
          <cell r="B99">
            <v>2380</v>
          </cell>
          <cell r="C99" t="str">
            <v>Great Bardfield C P</v>
          </cell>
          <cell r="D99">
            <v>21442.99</v>
          </cell>
          <cell r="E99">
            <v>-19374.399999999998</v>
          </cell>
          <cell r="F99">
            <v>21563</v>
          </cell>
          <cell r="G99">
            <v>46145.14</v>
          </cell>
          <cell r="H99">
            <v>68167.94</v>
          </cell>
          <cell r="I99">
            <v>38304.85</v>
          </cell>
          <cell r="J99">
            <v>39267.660000000025</v>
          </cell>
          <cell r="K99">
            <v>41607.720000000088</v>
          </cell>
          <cell r="L99">
            <v>42918.760000000009</v>
          </cell>
          <cell r="M99">
            <v>24475.560000000056</v>
          </cell>
          <cell r="N99">
            <v>54824.160000000033</v>
          </cell>
        </row>
        <row r="100">
          <cell r="B100">
            <v>2410</v>
          </cell>
          <cell r="C100" t="str">
            <v>Rayne C P &amp; N</v>
          </cell>
          <cell r="D100">
            <v>-20188.39000000013</v>
          </cell>
          <cell r="E100">
            <v>3123.7600000000093</v>
          </cell>
          <cell r="F100">
            <v>25616</v>
          </cell>
          <cell r="G100">
            <v>11089.75</v>
          </cell>
          <cell r="H100">
            <v>-30936.289999999804</v>
          </cell>
          <cell r="I100"/>
          <cell r="J100"/>
          <cell r="K100"/>
          <cell r="L100"/>
          <cell r="M100"/>
          <cell r="N100"/>
        </row>
        <row r="101">
          <cell r="B101">
            <v>2414</v>
          </cell>
          <cell r="C101" t="str">
            <v>Harwich C P &amp; N</v>
          </cell>
          <cell r="D101">
            <v>93122.03</v>
          </cell>
          <cell r="E101">
            <v>125102.63</v>
          </cell>
          <cell r="F101">
            <v>83132</v>
          </cell>
          <cell r="G101">
            <v>55295.259999999995</v>
          </cell>
          <cell r="H101">
            <v>115916.06</v>
          </cell>
          <cell r="I101">
            <v>109501.59</v>
          </cell>
          <cell r="J101">
            <v>66242.210000000196</v>
          </cell>
          <cell r="K101">
            <v>31073.599999999627</v>
          </cell>
          <cell r="L101">
            <v>54719.709999999963</v>
          </cell>
          <cell r="M101">
            <v>87119.700000000652</v>
          </cell>
          <cell r="N101">
            <v>148599.35999999987</v>
          </cell>
        </row>
        <row r="102">
          <cell r="B102">
            <v>2420</v>
          </cell>
          <cell r="C102" t="str">
            <v>Shalford C P</v>
          </cell>
          <cell r="D102">
            <v>17839.669999999998</v>
          </cell>
          <cell r="E102">
            <v>11698.2</v>
          </cell>
          <cell r="F102">
            <v>33155</v>
          </cell>
          <cell r="G102">
            <v>42206.84</v>
          </cell>
          <cell r="H102">
            <v>39398.84999999986</v>
          </cell>
          <cell r="I102"/>
          <cell r="J102"/>
          <cell r="K102"/>
          <cell r="L102"/>
          <cell r="M102"/>
          <cell r="N102"/>
        </row>
        <row r="103">
          <cell r="B103">
            <v>2424</v>
          </cell>
          <cell r="C103" t="str">
            <v>Highwoods C P Colchester</v>
          </cell>
          <cell r="D103">
            <v>31935.360000000001</v>
          </cell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B104">
            <v>2431</v>
          </cell>
          <cell r="C104" t="str">
            <v>Stambridge C P</v>
          </cell>
          <cell r="D104">
            <v>31048.27</v>
          </cell>
          <cell r="E104">
            <v>54421.31</v>
          </cell>
          <cell r="F104">
            <v>-35818</v>
          </cell>
          <cell r="G104"/>
          <cell r="H104"/>
          <cell r="I104"/>
          <cell r="J104"/>
          <cell r="K104"/>
          <cell r="L104"/>
          <cell r="M104"/>
          <cell r="N104"/>
        </row>
        <row r="105">
          <cell r="B105">
            <v>2450</v>
          </cell>
          <cell r="C105" t="str">
            <v>Great Leighs C P</v>
          </cell>
          <cell r="D105">
            <v>5794.04</v>
          </cell>
          <cell r="E105">
            <v>36797.79</v>
          </cell>
          <cell r="F105">
            <v>83886</v>
          </cell>
          <cell r="G105">
            <v>78469.31</v>
          </cell>
          <cell r="H105">
            <v>121983.69</v>
          </cell>
          <cell r="I105">
            <v>157263.24</v>
          </cell>
          <cell r="J105">
            <v>174268.60000000009</v>
          </cell>
          <cell r="K105">
            <v>167022.49</v>
          </cell>
          <cell r="L105">
            <v>124129.2499999993</v>
          </cell>
          <cell r="M105">
            <v>141349.56000000006</v>
          </cell>
          <cell r="N105">
            <v>122990.57000000053</v>
          </cell>
        </row>
        <row r="106">
          <cell r="B106">
            <v>2460</v>
          </cell>
          <cell r="C106" t="str">
            <v>Rettendon C P</v>
          </cell>
          <cell r="D106">
            <v>24903.41</v>
          </cell>
          <cell r="E106">
            <v>31582.63</v>
          </cell>
          <cell r="F106">
            <v>43039</v>
          </cell>
          <cell r="G106">
            <v>47050.59</v>
          </cell>
          <cell r="H106">
            <v>35130.910000000003</v>
          </cell>
          <cell r="I106">
            <v>46720.87</v>
          </cell>
          <cell r="J106">
            <v>86065.060000000056</v>
          </cell>
          <cell r="K106">
            <v>111735.92999999993</v>
          </cell>
          <cell r="L106">
            <v>172050.96999999986</v>
          </cell>
          <cell r="M106">
            <v>157458.36999999965</v>
          </cell>
          <cell r="N106">
            <v>95508.189999999478</v>
          </cell>
        </row>
        <row r="107">
          <cell r="B107">
            <v>2473</v>
          </cell>
          <cell r="C107" t="str">
            <v>Alderton C J The Loughton</v>
          </cell>
          <cell r="D107">
            <v>112530.65</v>
          </cell>
          <cell r="E107">
            <v>197970.41999999998</v>
          </cell>
          <cell r="F107">
            <v>175310</v>
          </cell>
          <cell r="G107">
            <v>133241.66</v>
          </cell>
          <cell r="H107">
            <v>105168.48</v>
          </cell>
          <cell r="I107"/>
          <cell r="J107"/>
          <cell r="K107"/>
          <cell r="L107"/>
          <cell r="M107"/>
          <cell r="N107"/>
        </row>
        <row r="108">
          <cell r="B108">
            <v>2481</v>
          </cell>
          <cell r="C108" t="str">
            <v>Greensted C I Basildon</v>
          </cell>
          <cell r="D108">
            <v>208559.4</v>
          </cell>
          <cell r="E108">
            <v>211636.07</v>
          </cell>
          <cell r="F108">
            <v>198891</v>
          </cell>
          <cell r="G108">
            <v>194277.14</v>
          </cell>
          <cell r="H108">
            <v>170090.71</v>
          </cell>
          <cell r="I108"/>
          <cell r="J108"/>
          <cell r="K108"/>
          <cell r="L108"/>
          <cell r="M108"/>
          <cell r="N108"/>
        </row>
        <row r="109">
          <cell r="B109">
            <v>2483</v>
          </cell>
          <cell r="C109" t="str">
            <v>Alderton C I The Loughton</v>
          </cell>
          <cell r="D109">
            <v>109314.73</v>
          </cell>
          <cell r="E109">
            <v>116479.01</v>
          </cell>
          <cell r="F109">
            <v>163324</v>
          </cell>
          <cell r="G109">
            <v>158199.18</v>
          </cell>
          <cell r="H109">
            <v>107717.5</v>
          </cell>
          <cell r="I109"/>
          <cell r="J109"/>
          <cell r="K109"/>
          <cell r="L109"/>
          <cell r="M109"/>
          <cell r="N109"/>
        </row>
        <row r="110">
          <cell r="B110">
            <v>2493</v>
          </cell>
          <cell r="C110" t="str">
            <v>White Bridge C J The Loughton</v>
          </cell>
          <cell r="D110">
            <v>90076.63</v>
          </cell>
          <cell r="E110">
            <v>124154.61</v>
          </cell>
          <cell r="F110">
            <v>228986</v>
          </cell>
          <cell r="G110">
            <v>0</v>
          </cell>
          <cell r="H110"/>
          <cell r="I110"/>
          <cell r="J110"/>
          <cell r="K110"/>
          <cell r="L110"/>
          <cell r="M110"/>
          <cell r="N110"/>
        </row>
        <row r="111">
          <cell r="B111">
            <v>2500</v>
          </cell>
          <cell r="C111" t="str">
            <v>Highwood C P</v>
          </cell>
          <cell r="D111">
            <v>79381.17</v>
          </cell>
          <cell r="E111">
            <v>82566.28</v>
          </cell>
          <cell r="F111">
            <v>58257</v>
          </cell>
          <cell r="G111">
            <v>75044.89</v>
          </cell>
          <cell r="H111">
            <v>59257.18</v>
          </cell>
          <cell r="I111">
            <v>67258.42</v>
          </cell>
          <cell r="J111">
            <v>68782.889999999839</v>
          </cell>
          <cell r="K111">
            <v>94038.689999999886</v>
          </cell>
          <cell r="L111">
            <v>126708.02000000008</v>
          </cell>
          <cell r="M111">
            <v>82986.220000000205</v>
          </cell>
          <cell r="N111">
            <v>104470.78999999969</v>
          </cell>
        </row>
        <row r="112">
          <cell r="B112">
            <v>2503</v>
          </cell>
          <cell r="C112" t="str">
            <v>White Bridge C I The Loughton</v>
          </cell>
          <cell r="D112">
            <v>31653.58</v>
          </cell>
          <cell r="E112">
            <v>44471.199999999997</v>
          </cell>
          <cell r="F112">
            <v>7730</v>
          </cell>
          <cell r="G112">
            <v>0</v>
          </cell>
          <cell r="H112">
            <v>198763.19</v>
          </cell>
          <cell r="I112"/>
          <cell r="J112"/>
          <cell r="K112"/>
          <cell r="L112"/>
          <cell r="M112"/>
          <cell r="N112"/>
        </row>
        <row r="113">
          <cell r="B113">
            <v>2510</v>
          </cell>
          <cell r="C113" t="str">
            <v>Felsted C P</v>
          </cell>
          <cell r="D113">
            <v>167389.69</v>
          </cell>
          <cell r="E113">
            <v>192774.78</v>
          </cell>
          <cell r="F113">
            <v>167566</v>
          </cell>
          <cell r="G113">
            <v>203363.78</v>
          </cell>
          <cell r="H113">
            <v>202183.92</v>
          </cell>
          <cell r="I113">
            <v>228495.78</v>
          </cell>
          <cell r="J113">
            <v>232928.52000000025</v>
          </cell>
          <cell r="K113">
            <v>257412.46999999997</v>
          </cell>
          <cell r="L113">
            <v>311000.51000000047</v>
          </cell>
          <cell r="M113">
            <v>368691.44999999925</v>
          </cell>
          <cell r="N113">
            <v>389033.0399999998</v>
          </cell>
        </row>
        <row r="114">
          <cell r="B114">
            <v>2520</v>
          </cell>
          <cell r="C114" t="str">
            <v>Hatfield Heath C P</v>
          </cell>
          <cell r="D114">
            <v>93802.6</v>
          </cell>
          <cell r="E114">
            <v>108651.5</v>
          </cell>
          <cell r="F114">
            <v>144464</v>
          </cell>
          <cell r="G114"/>
          <cell r="H114"/>
          <cell r="I114"/>
          <cell r="J114"/>
          <cell r="K114"/>
          <cell r="L114"/>
          <cell r="M114"/>
          <cell r="N114"/>
        </row>
        <row r="115">
          <cell r="B115">
            <v>2521</v>
          </cell>
          <cell r="C115" t="str">
            <v>Holt Farm C I Hawkwell</v>
          </cell>
          <cell r="D115">
            <v>9008.56</v>
          </cell>
          <cell r="E115">
            <v>27165.18</v>
          </cell>
          <cell r="F115">
            <v>10401</v>
          </cell>
          <cell r="G115">
            <v>16523.919999999998</v>
          </cell>
          <cell r="H115">
            <v>-3362.06</v>
          </cell>
          <cell r="I115">
            <v>10243.870000000001</v>
          </cell>
          <cell r="J115">
            <v>67471.480000000447</v>
          </cell>
          <cell r="K115">
            <v>49707.589999999851</v>
          </cell>
          <cell r="L115">
            <v>111186.05000000028</v>
          </cell>
          <cell r="M115">
            <v>75131.679999999469</v>
          </cell>
          <cell r="N115">
            <v>5335.9899999999907</v>
          </cell>
        </row>
        <row r="116">
          <cell r="B116">
            <v>2529</v>
          </cell>
          <cell r="C116" t="str">
            <v>Oaklands C I Chelmsford</v>
          </cell>
          <cell r="D116">
            <v>40687.75</v>
          </cell>
          <cell r="E116">
            <v>45038.55</v>
          </cell>
          <cell r="F116">
            <v>53481</v>
          </cell>
          <cell r="G116">
            <v>54861.23</v>
          </cell>
          <cell r="H116">
            <v>51589.11</v>
          </cell>
          <cell r="I116"/>
          <cell r="J116"/>
          <cell r="K116"/>
          <cell r="L116"/>
          <cell r="M116"/>
          <cell r="N116"/>
        </row>
        <row r="117">
          <cell r="B117">
            <v>2541</v>
          </cell>
          <cell r="C117" t="str">
            <v>Quilters C I Billericay</v>
          </cell>
          <cell r="D117">
            <v>14164</v>
          </cell>
          <cell r="E117">
            <v>9633.48</v>
          </cell>
          <cell r="F117">
            <v>14082</v>
          </cell>
          <cell r="G117">
            <v>53904.54</v>
          </cell>
          <cell r="H117">
            <v>45045.37</v>
          </cell>
          <cell r="I117">
            <v>28413.95</v>
          </cell>
          <cell r="J117">
            <v>56946.15000000014</v>
          </cell>
          <cell r="K117">
            <v>53339.069999999716</v>
          </cell>
          <cell r="L117">
            <v>78607.429999999818</v>
          </cell>
          <cell r="M117">
            <v>142237.05999999994</v>
          </cell>
          <cell r="N117">
            <v>128301.83999999985</v>
          </cell>
        </row>
        <row r="118">
          <cell r="B118">
            <v>2548</v>
          </cell>
          <cell r="C118" t="str">
            <v>Hilltop C I Wickford</v>
          </cell>
          <cell r="D118">
            <v>125962.55</v>
          </cell>
          <cell r="E118">
            <v>150221.54999999999</v>
          </cell>
          <cell r="F118">
            <v>234106</v>
          </cell>
          <cell r="G118">
            <v>182458.32</v>
          </cell>
          <cell r="H118">
            <v>61001.27</v>
          </cell>
          <cell r="I118"/>
          <cell r="J118"/>
          <cell r="K118"/>
          <cell r="L118"/>
          <cell r="M118"/>
          <cell r="N118"/>
        </row>
        <row r="119">
          <cell r="B119">
            <v>2549</v>
          </cell>
          <cell r="C119" t="str">
            <v>Galleywood C I</v>
          </cell>
          <cell r="D119">
            <v>32658.06</v>
          </cell>
          <cell r="E119">
            <v>62160.03</v>
          </cell>
          <cell r="F119">
            <v>53863</v>
          </cell>
          <cell r="G119">
            <v>55269.26</v>
          </cell>
          <cell r="H119">
            <v>36563.17</v>
          </cell>
          <cell r="I119">
            <v>47416.14</v>
          </cell>
          <cell r="J119">
            <v>48783.189999999944</v>
          </cell>
          <cell r="K119">
            <v>61449.520000000135</v>
          </cell>
          <cell r="L119">
            <v>71483.45000000007</v>
          </cell>
          <cell r="M119">
            <v>48900.160000000033</v>
          </cell>
          <cell r="N119">
            <v>64702.430000000168</v>
          </cell>
        </row>
        <row r="120">
          <cell r="B120">
            <v>2550</v>
          </cell>
          <cell r="C120" t="str">
            <v>Stebbing C P</v>
          </cell>
          <cell r="D120">
            <v>71551.850000000006</v>
          </cell>
          <cell r="E120">
            <v>57103.24</v>
          </cell>
          <cell r="F120">
            <v>103714</v>
          </cell>
          <cell r="G120">
            <v>159799.34</v>
          </cell>
          <cell r="H120">
            <v>143800.35999999999</v>
          </cell>
          <cell r="I120">
            <v>169071.8</v>
          </cell>
          <cell r="J120">
            <v>178646.33999999985</v>
          </cell>
          <cell r="K120">
            <v>202250.83999999973</v>
          </cell>
          <cell r="L120">
            <v>243171.6599999998</v>
          </cell>
          <cell r="M120">
            <v>186463.69000000041</v>
          </cell>
          <cell r="N120">
            <v>113488.20999999973</v>
          </cell>
        </row>
        <row r="121">
          <cell r="B121">
            <v>2551</v>
          </cell>
          <cell r="C121" t="str">
            <v>Glebe C I Rayleigh</v>
          </cell>
          <cell r="D121">
            <v>115195.76</v>
          </cell>
          <cell r="E121">
            <v>116140.79</v>
          </cell>
          <cell r="F121">
            <v>287459</v>
          </cell>
          <cell r="G121">
            <v>299101.51</v>
          </cell>
          <cell r="H121">
            <v>315419.53000000003</v>
          </cell>
          <cell r="I121"/>
          <cell r="J121"/>
          <cell r="K121"/>
          <cell r="L121"/>
          <cell r="M121"/>
          <cell r="N121"/>
        </row>
        <row r="122">
          <cell r="B122">
            <v>2557</v>
          </cell>
          <cell r="C122" t="str">
            <v>Lubbins Park C P Canvey Island</v>
          </cell>
          <cell r="D122">
            <v>44505.64</v>
          </cell>
          <cell r="E122">
            <v>78230.89</v>
          </cell>
          <cell r="F122">
            <v>99556</v>
          </cell>
          <cell r="G122">
            <v>118213</v>
          </cell>
          <cell r="H122"/>
          <cell r="I122"/>
          <cell r="J122"/>
          <cell r="K122"/>
          <cell r="L122"/>
          <cell r="M122"/>
          <cell r="N122"/>
        </row>
        <row r="123">
          <cell r="B123">
            <v>2559</v>
          </cell>
          <cell r="C123" t="str">
            <v>Mildmay C J Chelmsford</v>
          </cell>
          <cell r="D123">
            <v>101015.55</v>
          </cell>
          <cell r="E123">
            <v>107836.61</v>
          </cell>
          <cell r="F123"/>
          <cell r="G123"/>
          <cell r="H123"/>
          <cell r="I123"/>
          <cell r="J123"/>
          <cell r="K123"/>
          <cell r="L123"/>
          <cell r="M123"/>
          <cell r="N123"/>
        </row>
        <row r="124">
          <cell r="B124">
            <v>2568</v>
          </cell>
          <cell r="C124" t="str">
            <v>Noak Bridge C P Basildon</v>
          </cell>
          <cell r="D124">
            <v>324360.45</v>
          </cell>
          <cell r="E124">
            <v>447180.26</v>
          </cell>
          <cell r="F124">
            <v>473422</v>
          </cell>
          <cell r="G124">
            <v>496490.9</v>
          </cell>
          <cell r="H124">
            <v>457468.54</v>
          </cell>
          <cell r="I124"/>
          <cell r="J124"/>
          <cell r="K124"/>
          <cell r="L124"/>
          <cell r="M124"/>
          <cell r="N124"/>
        </row>
        <row r="125">
          <cell r="B125">
            <v>2569</v>
          </cell>
          <cell r="C125" t="str">
            <v>Mildmay C I Chelmsford</v>
          </cell>
          <cell r="D125">
            <v>103196.23</v>
          </cell>
          <cell r="E125">
            <v>42665.630000000005</v>
          </cell>
          <cell r="F125">
            <v>63472</v>
          </cell>
          <cell r="G125">
            <v>85686.950000000012</v>
          </cell>
          <cell r="H125">
            <v>100233.04999999999</v>
          </cell>
          <cell r="I125">
            <v>153363.51</v>
          </cell>
          <cell r="J125"/>
          <cell r="K125"/>
          <cell r="L125"/>
          <cell r="M125"/>
          <cell r="N125"/>
        </row>
        <row r="126">
          <cell r="B126">
            <v>2579</v>
          </cell>
          <cell r="C126" t="str">
            <v>Baddow Hall C I Gt Baddow</v>
          </cell>
          <cell r="D126">
            <v>86183.05</v>
          </cell>
          <cell r="E126">
            <v>78820.429999999993</v>
          </cell>
          <cell r="F126">
            <v>91345</v>
          </cell>
          <cell r="G126">
            <v>153115.56</v>
          </cell>
          <cell r="H126">
            <v>151772.63</v>
          </cell>
          <cell r="I126">
            <v>203800.64</v>
          </cell>
          <cell r="J126">
            <v>244801.98</v>
          </cell>
          <cell r="K126">
            <v>212479.65000000002</v>
          </cell>
          <cell r="L126">
            <v>238325.97000000044</v>
          </cell>
          <cell r="M126">
            <v>248237.67999999993</v>
          </cell>
          <cell r="N126">
            <v>144096.98999999953</v>
          </cell>
        </row>
        <row r="127">
          <cell r="B127">
            <v>2581</v>
          </cell>
          <cell r="C127" t="str">
            <v>Fairhouse C J Basildon</v>
          </cell>
          <cell r="D127">
            <v>91443.55</v>
          </cell>
          <cell r="E127">
            <v>142234.95999999973</v>
          </cell>
          <cell r="F127">
            <v>221066</v>
          </cell>
          <cell r="G127">
            <v>189992.48</v>
          </cell>
          <cell r="H127">
            <v>208093.18</v>
          </cell>
          <cell r="I127">
            <v>138074.23000000001</v>
          </cell>
          <cell r="J127">
            <v>130843.47</v>
          </cell>
          <cell r="K127"/>
          <cell r="L127"/>
          <cell r="M127"/>
          <cell r="N127"/>
        </row>
        <row r="128">
          <cell r="B128">
            <v>2583</v>
          </cell>
          <cell r="C128" t="str">
            <v>Roydon C P</v>
          </cell>
          <cell r="D128">
            <v>33785.97</v>
          </cell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B129">
            <v>2588</v>
          </cell>
          <cell r="C129" t="str">
            <v>Long Ridings C P Hutton</v>
          </cell>
          <cell r="D129">
            <v>127392.17</v>
          </cell>
          <cell r="E129">
            <v>100475.64</v>
          </cell>
          <cell r="F129">
            <v>137025</v>
          </cell>
          <cell r="G129">
            <v>75796.38</v>
          </cell>
          <cell r="H129">
            <v>27739.57</v>
          </cell>
          <cell r="I129">
            <v>5317.01</v>
          </cell>
          <cell r="J129">
            <v>38144.529999999562</v>
          </cell>
          <cell r="K129">
            <v>127045.66999999946</v>
          </cell>
          <cell r="L129">
            <v>206481.90000000037</v>
          </cell>
          <cell r="M129">
            <v>194504.12999999989</v>
          </cell>
          <cell r="N129">
            <v>142687.08000000054</v>
          </cell>
        </row>
        <row r="130">
          <cell r="B130">
            <v>2589</v>
          </cell>
          <cell r="C130" t="str">
            <v>Perryfields C J Chelmsford</v>
          </cell>
          <cell r="D130">
            <v>128796.18</v>
          </cell>
          <cell r="E130">
            <v>166808.29</v>
          </cell>
          <cell r="F130">
            <v>140622</v>
          </cell>
          <cell r="G130">
            <v>165070.89000000001</v>
          </cell>
          <cell r="H130"/>
          <cell r="I130"/>
          <cell r="J130"/>
          <cell r="K130"/>
          <cell r="L130"/>
          <cell r="M130"/>
          <cell r="N130"/>
        </row>
        <row r="131">
          <cell r="B131">
            <v>2590</v>
          </cell>
          <cell r="C131" t="str">
            <v>Cold Norton C P</v>
          </cell>
          <cell r="D131">
            <v>123751.32</v>
          </cell>
          <cell r="E131">
            <v>117343.92</v>
          </cell>
          <cell r="F131">
            <v>138942</v>
          </cell>
          <cell r="G131">
            <v>143058.45000000001</v>
          </cell>
          <cell r="H131">
            <v>126909.97</v>
          </cell>
          <cell r="I131">
            <v>136419.59</v>
          </cell>
          <cell r="J131">
            <v>124420.72999999998</v>
          </cell>
          <cell r="K131">
            <v>114494.31999999972</v>
          </cell>
          <cell r="L131">
            <v>129955.44999999984</v>
          </cell>
          <cell r="M131">
            <v>102465.67000000016</v>
          </cell>
          <cell r="N131">
            <v>45521.259999999893</v>
          </cell>
        </row>
        <row r="132">
          <cell r="B132">
            <v>2591</v>
          </cell>
          <cell r="C132" t="str">
            <v>Fairhouse C I Basildon</v>
          </cell>
          <cell r="D132">
            <v>158492.06</v>
          </cell>
          <cell r="E132">
            <v>196566.21000000002</v>
          </cell>
          <cell r="F132">
            <v>281074</v>
          </cell>
          <cell r="G132">
            <v>215759.42</v>
          </cell>
          <cell r="H132"/>
          <cell r="I132"/>
          <cell r="J132"/>
          <cell r="K132"/>
          <cell r="L132"/>
          <cell r="M132"/>
          <cell r="N132"/>
        </row>
        <row r="133">
          <cell r="B133">
            <v>2599</v>
          </cell>
          <cell r="C133" t="str">
            <v>Ingatestone C I</v>
          </cell>
          <cell r="D133">
            <v>84881.63</v>
          </cell>
          <cell r="E133">
            <v>107394.49</v>
          </cell>
          <cell r="F133">
            <v>163164</v>
          </cell>
          <cell r="G133">
            <v>180259.49</v>
          </cell>
          <cell r="H133">
            <v>159327.76999999999</v>
          </cell>
          <cell r="I133">
            <v>138354.47</v>
          </cell>
          <cell r="J133">
            <v>107401.58999999997</v>
          </cell>
          <cell r="K133">
            <v>85964.410000000033</v>
          </cell>
          <cell r="L133">
            <v>138612.51</v>
          </cell>
          <cell r="M133">
            <v>137085.05999999936</v>
          </cell>
          <cell r="N133">
            <v>69500.910000000149</v>
          </cell>
        </row>
        <row r="134">
          <cell r="B134">
            <v>2601</v>
          </cell>
          <cell r="C134" t="str">
            <v>Sunnymede C J Billericay</v>
          </cell>
          <cell r="D134">
            <v>67934.75</v>
          </cell>
          <cell r="E134">
            <v>84304.34</v>
          </cell>
          <cell r="F134">
            <v>101241</v>
          </cell>
          <cell r="G134">
            <v>135447.1</v>
          </cell>
          <cell r="H134">
            <v>94059.530000000028</v>
          </cell>
          <cell r="I134">
            <v>152619.74</v>
          </cell>
          <cell r="J134">
            <v>140267.16999999946</v>
          </cell>
          <cell r="K134">
            <v>133739.6399999999</v>
          </cell>
          <cell r="L134">
            <v>181975.91000000038</v>
          </cell>
          <cell r="M134">
            <v>223207.76</v>
          </cell>
          <cell r="N134">
            <v>169139.13000000012</v>
          </cell>
        </row>
        <row r="135">
          <cell r="B135">
            <v>2606</v>
          </cell>
          <cell r="C135" t="str">
            <v>Millhouse C J Laindon</v>
          </cell>
          <cell r="D135">
            <v>130925.82</v>
          </cell>
          <cell r="E135">
            <v>231268.12</v>
          </cell>
          <cell r="F135">
            <v>296061</v>
          </cell>
          <cell r="G135">
            <v>389360.57</v>
          </cell>
          <cell r="H135">
            <v>635794.61</v>
          </cell>
          <cell r="I135">
            <v>776750.28</v>
          </cell>
          <cell r="J135">
            <v>781524.28000000026</v>
          </cell>
          <cell r="K135">
            <v>677736.16000000015</v>
          </cell>
          <cell r="L135">
            <v>683823.73000000184</v>
          </cell>
          <cell r="M135">
            <v>701015.05000000121</v>
          </cell>
          <cell r="N135">
            <v>714468.08000000007</v>
          </cell>
        </row>
        <row r="136">
          <cell r="B136">
            <v>2609</v>
          </cell>
          <cell r="C136" t="str">
            <v>Baddow Hall C J Gt Baddow</v>
          </cell>
          <cell r="D136">
            <v>32093.279999999999</v>
          </cell>
          <cell r="E136">
            <v>20561.07</v>
          </cell>
          <cell r="F136">
            <v>22917</v>
          </cell>
          <cell r="G136">
            <v>19679.84</v>
          </cell>
          <cell r="H136">
            <v>19259.75</v>
          </cell>
          <cell r="I136">
            <v>39784.620000000003</v>
          </cell>
          <cell r="J136">
            <v>46107.83000000054</v>
          </cell>
          <cell r="K136">
            <v>90152.180000000168</v>
          </cell>
          <cell r="L136">
            <v>143385.84999999963</v>
          </cell>
          <cell r="M136">
            <v>73692.1800000004</v>
          </cell>
          <cell r="N136">
            <v>150895.44000000018</v>
          </cell>
        </row>
        <row r="137">
          <cell r="B137">
            <v>2611</v>
          </cell>
          <cell r="C137" t="str">
            <v>Ghyllgrove C J Basildon</v>
          </cell>
          <cell r="D137">
            <v>176254.72</v>
          </cell>
          <cell r="E137">
            <v>216053.64</v>
          </cell>
          <cell r="F137">
            <v>216405</v>
          </cell>
          <cell r="G137">
            <v>176304.1</v>
          </cell>
          <cell r="H137">
            <v>184213.66</v>
          </cell>
          <cell r="I137">
            <v>203753.62</v>
          </cell>
          <cell r="J137">
            <v>554533.0299999998</v>
          </cell>
          <cell r="K137">
            <v>495358.62000000011</v>
          </cell>
          <cell r="L137">
            <v>550161.22000000067</v>
          </cell>
          <cell r="M137">
            <v>546200.18000000063</v>
          </cell>
          <cell r="N137">
            <v>361223.21000000089</v>
          </cell>
        </row>
        <row r="138">
          <cell r="B138">
            <v>2616</v>
          </cell>
          <cell r="C138" t="str">
            <v>Millhouse C I &amp; N Laindon</v>
          </cell>
          <cell r="D138">
            <v>162341.35</v>
          </cell>
          <cell r="E138">
            <v>142591.60999999999</v>
          </cell>
          <cell r="F138">
            <v>214357</v>
          </cell>
          <cell r="G138">
            <v>184421.43</v>
          </cell>
          <cell r="H138"/>
          <cell r="I138"/>
          <cell r="J138"/>
          <cell r="K138"/>
          <cell r="L138"/>
          <cell r="M138"/>
          <cell r="N138"/>
        </row>
        <row r="139">
          <cell r="B139">
            <v>2617</v>
          </cell>
          <cell r="C139" t="str">
            <v>Waltham Holy Cross C J Waltham Abbey</v>
          </cell>
          <cell r="D139">
            <v>215521.8</v>
          </cell>
          <cell r="E139">
            <v>220057.52</v>
          </cell>
          <cell r="F139">
            <v>163984</v>
          </cell>
          <cell r="G139"/>
          <cell r="H139"/>
          <cell r="I139"/>
          <cell r="J139"/>
          <cell r="K139"/>
          <cell r="L139"/>
          <cell r="M139"/>
          <cell r="N139"/>
        </row>
        <row r="140">
          <cell r="B140">
            <v>2619</v>
          </cell>
          <cell r="C140" t="str">
            <v>Writtle C I</v>
          </cell>
          <cell r="D140">
            <v>31831.67</v>
          </cell>
          <cell r="E140">
            <v>27034.25</v>
          </cell>
          <cell r="F140">
            <v>35413</v>
          </cell>
          <cell r="G140">
            <v>79022.28</v>
          </cell>
          <cell r="H140">
            <v>47449.31</v>
          </cell>
          <cell r="I140">
            <v>26185.32</v>
          </cell>
          <cell r="J140">
            <v>44727.680000000284</v>
          </cell>
          <cell r="K140">
            <v>82069.520000000251</v>
          </cell>
          <cell r="L140">
            <v>139380.70000000007</v>
          </cell>
          <cell r="M140">
            <v>121821.66999999969</v>
          </cell>
          <cell r="N140">
            <v>73982.709999999963</v>
          </cell>
        </row>
        <row r="141">
          <cell r="B141">
            <v>2620</v>
          </cell>
          <cell r="C141" t="str">
            <v>Purleigh C P</v>
          </cell>
          <cell r="D141">
            <v>102898.03</v>
          </cell>
          <cell r="E141">
            <v>135645.51</v>
          </cell>
          <cell r="F141"/>
          <cell r="G141"/>
          <cell r="H141"/>
          <cell r="I141"/>
          <cell r="J141"/>
          <cell r="K141"/>
          <cell r="L141"/>
          <cell r="M141"/>
          <cell r="N141"/>
        </row>
        <row r="142">
          <cell r="B142">
            <v>2621</v>
          </cell>
          <cell r="C142" t="str">
            <v>Ghyllgrove C I Basildon</v>
          </cell>
          <cell r="D142">
            <v>89418.38</v>
          </cell>
          <cell r="E142">
            <v>170472.41</v>
          </cell>
          <cell r="F142">
            <v>198319</v>
          </cell>
          <cell r="G142">
            <v>208355.85</v>
          </cell>
          <cell r="H142">
            <v>185602.65</v>
          </cell>
          <cell r="I142">
            <v>305548.77</v>
          </cell>
          <cell r="J142"/>
          <cell r="K142"/>
          <cell r="L142"/>
          <cell r="M142"/>
          <cell r="N142"/>
        </row>
        <row r="143">
          <cell r="B143">
            <v>2624</v>
          </cell>
          <cell r="C143" t="str">
            <v>West Horndon C P</v>
          </cell>
          <cell r="D143">
            <v>82521.52</v>
          </cell>
          <cell r="E143">
            <v>92511.360000000001</v>
          </cell>
          <cell r="F143">
            <v>152939</v>
          </cell>
          <cell r="G143">
            <v>160353.34</v>
          </cell>
          <cell r="H143">
            <v>139197.39000000001</v>
          </cell>
          <cell r="I143">
            <v>127164.06</v>
          </cell>
          <cell r="J143">
            <v>135374.62000000034</v>
          </cell>
          <cell r="K143">
            <v>88966.140000000014</v>
          </cell>
          <cell r="L143">
            <v>80323.410000000033</v>
          </cell>
          <cell r="M143">
            <v>64966.899999999907</v>
          </cell>
          <cell r="N143">
            <v>102409.67999999993</v>
          </cell>
        </row>
        <row r="144">
          <cell r="B144">
            <v>2625</v>
          </cell>
          <cell r="C144" t="str">
            <v>Milwards C P Harlow</v>
          </cell>
          <cell r="D144">
            <v>188429.87</v>
          </cell>
          <cell r="E144">
            <v>163072.66</v>
          </cell>
          <cell r="F144">
            <v>173459</v>
          </cell>
          <cell r="G144">
            <v>127933.8200000003</v>
          </cell>
          <cell r="H144">
            <v>53339</v>
          </cell>
          <cell r="I144"/>
          <cell r="J144"/>
          <cell r="K144"/>
          <cell r="L144"/>
          <cell r="M144"/>
          <cell r="N144"/>
        </row>
        <row r="145">
          <cell r="B145">
            <v>2629</v>
          </cell>
          <cell r="C145" t="str">
            <v>Perryfields C I Chelmsford</v>
          </cell>
          <cell r="D145">
            <v>84010.989999999991</v>
          </cell>
          <cell r="E145">
            <v>101860.97</v>
          </cell>
          <cell r="F145">
            <v>118413</v>
          </cell>
          <cell r="G145">
            <v>173890.38</v>
          </cell>
          <cell r="H145">
            <v>229646.55</v>
          </cell>
          <cell r="I145">
            <v>232853.69</v>
          </cell>
          <cell r="J145"/>
          <cell r="K145"/>
          <cell r="L145"/>
          <cell r="M145"/>
          <cell r="N145"/>
        </row>
        <row r="146">
          <cell r="B146">
            <v>2630</v>
          </cell>
          <cell r="C146" t="str">
            <v>Tollesbury C P</v>
          </cell>
          <cell r="D146">
            <v>8843.9699999999993</v>
          </cell>
          <cell r="E146">
            <v>51527.47</v>
          </cell>
          <cell r="F146">
            <v>52225</v>
          </cell>
          <cell r="G146">
            <v>53449.5</v>
          </cell>
          <cell r="H146">
            <v>61791.62</v>
          </cell>
          <cell r="I146">
            <v>67907.83</v>
          </cell>
          <cell r="J146">
            <v>123180.63000000047</v>
          </cell>
          <cell r="K146">
            <v>78860.819999999832</v>
          </cell>
          <cell r="L146">
            <v>118138.68000000017</v>
          </cell>
          <cell r="M146">
            <v>121292.60999999964</v>
          </cell>
          <cell r="N146">
            <v>78338.710000000428</v>
          </cell>
        </row>
        <row r="147">
          <cell r="B147">
            <v>2640</v>
          </cell>
          <cell r="C147" t="str">
            <v>Blackmore C P</v>
          </cell>
          <cell r="D147">
            <v>137211.63</v>
          </cell>
          <cell r="E147">
            <v>151995.15</v>
          </cell>
          <cell r="F147">
            <v>176145</v>
          </cell>
          <cell r="G147">
            <v>153015.94</v>
          </cell>
          <cell r="H147">
            <v>143214.66</v>
          </cell>
          <cell r="I147">
            <v>161720.65999999992</v>
          </cell>
          <cell r="J147">
            <v>150033.25000000035</v>
          </cell>
          <cell r="K147">
            <v>128153.02000000014</v>
          </cell>
          <cell r="L147">
            <v>150534.6399999999</v>
          </cell>
          <cell r="M147">
            <v>119742.2699999999</v>
          </cell>
          <cell r="N147">
            <v>113950.12999999989</v>
          </cell>
        </row>
        <row r="148">
          <cell r="B148">
            <v>2643</v>
          </cell>
          <cell r="C148" t="str">
            <v>Cooks Spinney Primary School</v>
          </cell>
          <cell r="D148">
            <v>71429.649999999674</v>
          </cell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</row>
        <row r="149">
          <cell r="B149">
            <v>2647</v>
          </cell>
          <cell r="C149" t="str">
            <v>Limes Farm C J The Chigwell</v>
          </cell>
          <cell r="D149">
            <v>103944.17</v>
          </cell>
          <cell r="E149">
            <v>149168.42000000001</v>
          </cell>
          <cell r="F149">
            <v>182499</v>
          </cell>
          <cell r="G149">
            <v>183426.57</v>
          </cell>
          <cell r="H149">
            <v>220020.13</v>
          </cell>
          <cell r="I149">
            <v>179902.92</v>
          </cell>
          <cell r="J149">
            <v>247017.45999999996</v>
          </cell>
          <cell r="K149">
            <v>207120.18000000005</v>
          </cell>
          <cell r="L149">
            <v>203907.48000000033</v>
          </cell>
          <cell r="M149">
            <v>155544.25000000047</v>
          </cell>
          <cell r="N149">
            <v>143744.06000000006</v>
          </cell>
        </row>
        <row r="150">
          <cell r="B150">
            <v>2649</v>
          </cell>
          <cell r="C150" t="str">
            <v xml:space="preserve">Wentworth C P Maldon </v>
          </cell>
          <cell r="D150">
            <v>241963.39</v>
          </cell>
          <cell r="E150">
            <v>289054.78000000003</v>
          </cell>
          <cell r="F150">
            <v>141560</v>
          </cell>
          <cell r="G150">
            <v>183618.01</v>
          </cell>
          <cell r="H150">
            <v>161411.56</v>
          </cell>
          <cell r="I150">
            <v>118561.48000000001</v>
          </cell>
          <cell r="J150">
            <v>115405.87999999966</v>
          </cell>
          <cell r="K150">
            <v>114112.16999999969</v>
          </cell>
          <cell r="L150">
            <v>180159.63000000012</v>
          </cell>
          <cell r="M150">
            <v>267332.60000000009</v>
          </cell>
          <cell r="N150">
            <v>211811.32999999961</v>
          </cell>
        </row>
        <row r="151">
          <cell r="B151">
            <v>2655</v>
          </cell>
          <cell r="C151" t="str">
            <v>Hereward C P Loughton</v>
          </cell>
          <cell r="D151">
            <v>175455.89</v>
          </cell>
          <cell r="E151">
            <v>135964.03</v>
          </cell>
          <cell r="F151">
            <v>169045</v>
          </cell>
          <cell r="G151">
            <v>274312.88</v>
          </cell>
          <cell r="H151">
            <v>311518.98</v>
          </cell>
          <cell r="I151"/>
          <cell r="J151"/>
          <cell r="K151"/>
          <cell r="L151"/>
          <cell r="M151"/>
          <cell r="N151"/>
        </row>
        <row r="152">
          <cell r="B152">
            <v>2656</v>
          </cell>
          <cell r="C152" t="str">
            <v>Down Hall C P Rayleigh</v>
          </cell>
          <cell r="D152">
            <v>74430.05</v>
          </cell>
          <cell r="E152">
            <v>124512.75</v>
          </cell>
          <cell r="F152">
            <v>191411</v>
          </cell>
          <cell r="G152">
            <v>223154.85</v>
          </cell>
          <cell r="H152">
            <v>183477.31</v>
          </cell>
          <cell r="I152">
            <v>200168.66</v>
          </cell>
          <cell r="J152">
            <v>240074.98999999967</v>
          </cell>
          <cell r="K152">
            <v>292573.45000000007</v>
          </cell>
          <cell r="L152">
            <v>263898.62</v>
          </cell>
          <cell r="M152">
            <v>313424.85999999964</v>
          </cell>
          <cell r="N152">
            <v>249307.21999999997</v>
          </cell>
        </row>
        <row r="153">
          <cell r="B153">
            <v>2659</v>
          </cell>
          <cell r="C153" t="str">
            <v>Boreham C P</v>
          </cell>
          <cell r="D153">
            <v>94879.85</v>
          </cell>
          <cell r="E153">
            <v>105135.49</v>
          </cell>
          <cell r="F153">
            <v>101651</v>
          </cell>
          <cell r="G153">
            <v>95743.38</v>
          </cell>
          <cell r="H153">
            <v>82751.62</v>
          </cell>
          <cell r="I153">
            <v>98248.1</v>
          </cell>
          <cell r="J153">
            <v>73319.379999999888</v>
          </cell>
          <cell r="K153">
            <v>36207.429999999935</v>
          </cell>
          <cell r="L153">
            <v>39455.929999999702</v>
          </cell>
          <cell r="M153">
            <v>137453.02000000025</v>
          </cell>
          <cell r="N153">
            <v>68427.000000000466</v>
          </cell>
        </row>
        <row r="154">
          <cell r="B154">
            <v>2660</v>
          </cell>
          <cell r="C154" t="str">
            <v>High Ongar C P</v>
          </cell>
          <cell r="D154">
            <v>48465.55</v>
          </cell>
          <cell r="E154">
            <v>20976.3</v>
          </cell>
          <cell r="F154">
            <v>16930</v>
          </cell>
          <cell r="G154">
            <v>25079.29</v>
          </cell>
          <cell r="H154">
            <v>36274.86</v>
          </cell>
          <cell r="I154">
            <v>37082.29</v>
          </cell>
          <cell r="J154"/>
          <cell r="K154"/>
          <cell r="L154"/>
          <cell r="M154"/>
          <cell r="N154"/>
        </row>
        <row r="155">
          <cell r="B155">
            <v>2665</v>
          </cell>
          <cell r="C155" t="str">
            <v>Tany s Dell C P Harlow</v>
          </cell>
          <cell r="D155">
            <v>348615.28</v>
          </cell>
          <cell r="E155">
            <v>324525.82</v>
          </cell>
          <cell r="F155">
            <v>298474</v>
          </cell>
          <cell r="G155">
            <v>176675.78</v>
          </cell>
          <cell r="H155">
            <v>178639.86</v>
          </cell>
          <cell r="I155"/>
          <cell r="J155"/>
          <cell r="K155"/>
          <cell r="L155"/>
          <cell r="M155"/>
          <cell r="N155"/>
        </row>
        <row r="156">
          <cell r="B156">
            <v>2666</v>
          </cell>
          <cell r="C156" t="str">
            <v>Waterman C P &amp; N Rochford</v>
          </cell>
          <cell r="D156">
            <v>34618.629999999997</v>
          </cell>
          <cell r="E156">
            <v>86392.97</v>
          </cell>
          <cell r="F156"/>
          <cell r="G156"/>
          <cell r="H156"/>
          <cell r="I156"/>
          <cell r="J156"/>
          <cell r="K156"/>
          <cell r="L156"/>
          <cell r="M156"/>
          <cell r="N156"/>
        </row>
        <row r="157">
          <cell r="B157">
            <v>2669</v>
          </cell>
          <cell r="C157" t="str">
            <v>John Ray C I Braintree</v>
          </cell>
          <cell r="D157">
            <v>80114.710000000006</v>
          </cell>
          <cell r="E157">
            <v>59764.66</v>
          </cell>
          <cell r="F157">
            <v>55168</v>
          </cell>
          <cell r="G157">
            <v>104123.05</v>
          </cell>
          <cell r="H157">
            <v>95796.47</v>
          </cell>
          <cell r="I157">
            <v>139881</v>
          </cell>
          <cell r="J157">
            <v>159460.62000000081</v>
          </cell>
          <cell r="K157">
            <v>71740.410000000149</v>
          </cell>
          <cell r="L157">
            <v>81209.599999999162</v>
          </cell>
          <cell r="M157">
            <v>110148.11999999988</v>
          </cell>
          <cell r="N157">
            <v>70444.590000000317</v>
          </cell>
        </row>
        <row r="158">
          <cell r="B158">
            <v>2671</v>
          </cell>
          <cell r="C158" t="str">
            <v>Sunnymede C I Billericay</v>
          </cell>
          <cell r="D158">
            <v>76505.899999999994</v>
          </cell>
          <cell r="E158">
            <v>113751.93</v>
          </cell>
          <cell r="F158">
            <v>137529</v>
          </cell>
          <cell r="G158">
            <v>129427.91</v>
          </cell>
          <cell r="H158">
            <v>142888.4</v>
          </cell>
          <cell r="I158">
            <v>128394.64000000001</v>
          </cell>
          <cell r="J158">
            <v>128768.84</v>
          </cell>
          <cell r="K158">
            <v>78225.95000000007</v>
          </cell>
          <cell r="L158">
            <v>48675.290000000037</v>
          </cell>
          <cell r="M158">
            <v>-2427.8400000006659</v>
          </cell>
          <cell r="N158">
            <v>9245.3300000001909</v>
          </cell>
        </row>
        <row r="159">
          <cell r="B159">
            <v>2675</v>
          </cell>
          <cell r="C159" t="str">
            <v>Broadfields C P Harlow</v>
          </cell>
          <cell r="D159">
            <v>331712.93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</row>
        <row r="160">
          <cell r="B160">
            <v>2679</v>
          </cell>
          <cell r="C160" t="str">
            <v>Powers Hall C I Witham</v>
          </cell>
          <cell r="D160">
            <v>200247.95</v>
          </cell>
          <cell r="E160">
            <v>233368.65999999997</v>
          </cell>
          <cell r="F160">
            <v>214770</v>
          </cell>
          <cell r="G160">
            <v>240845.62</v>
          </cell>
          <cell r="H160">
            <v>160522.21</v>
          </cell>
          <cell r="I160">
            <v>176307.06</v>
          </cell>
          <cell r="J160">
            <v>183612.38000000012</v>
          </cell>
          <cell r="K160"/>
          <cell r="L160"/>
          <cell r="M160"/>
          <cell r="N160"/>
        </row>
        <row r="161">
          <cell r="B161">
            <v>2680</v>
          </cell>
          <cell r="C161" t="str">
            <v>Kelvedon Hatch C P</v>
          </cell>
          <cell r="D161">
            <v>114118.11</v>
          </cell>
          <cell r="E161">
            <v>119242.47</v>
          </cell>
          <cell r="F161">
            <v>113153</v>
          </cell>
          <cell r="G161">
            <v>99106.35</v>
          </cell>
          <cell r="H161">
            <v>112680.56</v>
          </cell>
          <cell r="I161">
            <v>74133.739999999525</v>
          </cell>
          <cell r="J161">
            <v>86282.670000000391</v>
          </cell>
          <cell r="K161">
            <v>43093.629999999655</v>
          </cell>
          <cell r="L161">
            <v>100912.57999999973</v>
          </cell>
          <cell r="M161">
            <v>209668.52000000002</v>
          </cell>
          <cell r="N161">
            <v>248448.40000000037</v>
          </cell>
        </row>
        <row r="162">
          <cell r="B162">
            <v>2681</v>
          </cell>
          <cell r="C162" t="str">
            <v>South Green C J Billericay</v>
          </cell>
          <cell r="D162">
            <v>157035.64000000001</v>
          </cell>
          <cell r="E162">
            <v>230238.23</v>
          </cell>
          <cell r="F162">
            <v>277786</v>
          </cell>
          <cell r="G162">
            <v>227529.97</v>
          </cell>
          <cell r="H162">
            <v>243949.45</v>
          </cell>
          <cell r="I162">
            <v>232033.12</v>
          </cell>
          <cell r="J162">
            <v>193913.98000000021</v>
          </cell>
          <cell r="K162">
            <v>178701.83999999985</v>
          </cell>
          <cell r="L162">
            <v>211340.05999999982</v>
          </cell>
          <cell r="M162">
            <v>139306.97000000044</v>
          </cell>
          <cell r="N162">
            <v>91644.489999999758</v>
          </cell>
        </row>
        <row r="163">
          <cell r="B163">
            <v>2685</v>
          </cell>
          <cell r="C163" t="str">
            <v>Chipping Ongar C P</v>
          </cell>
          <cell r="D163">
            <v>103338.23</v>
          </cell>
          <cell r="E163">
            <v>105248.93</v>
          </cell>
          <cell r="F163">
            <v>109832</v>
          </cell>
          <cell r="G163">
            <v>130697.81</v>
          </cell>
          <cell r="H163">
            <v>119610.53</v>
          </cell>
          <cell r="I163">
            <v>118736.76</v>
          </cell>
          <cell r="J163"/>
          <cell r="K163"/>
          <cell r="L163"/>
          <cell r="M163"/>
          <cell r="N163"/>
        </row>
        <row r="164">
          <cell r="B164">
            <v>2686</v>
          </cell>
          <cell r="C164" t="str">
            <v>Ryedene C P Vange</v>
          </cell>
          <cell r="D164">
            <v>190337.1</v>
          </cell>
          <cell r="E164">
            <v>177660.82</v>
          </cell>
          <cell r="F164">
            <v>171651</v>
          </cell>
          <cell r="G164">
            <v>151610.95000000001</v>
          </cell>
          <cell r="H164"/>
          <cell r="I164"/>
          <cell r="J164"/>
          <cell r="K164"/>
          <cell r="L164"/>
          <cell r="M164"/>
          <cell r="N164"/>
        </row>
        <row r="165">
          <cell r="B165">
            <v>2687</v>
          </cell>
          <cell r="C165" t="str">
            <v>Katherine Semar C J Saffron Walden</v>
          </cell>
          <cell r="D165">
            <v>118889.44</v>
          </cell>
          <cell r="E165">
            <v>132598.92000000001</v>
          </cell>
          <cell r="F165"/>
          <cell r="G165"/>
          <cell r="H165"/>
          <cell r="I165"/>
          <cell r="J165"/>
          <cell r="K165"/>
          <cell r="L165"/>
          <cell r="M165"/>
          <cell r="N165"/>
        </row>
        <row r="166">
          <cell r="B166">
            <v>2690</v>
          </cell>
          <cell r="C166" t="str">
            <v>Lambourne C P</v>
          </cell>
          <cell r="D166">
            <v>116316.54</v>
          </cell>
          <cell r="E166">
            <v>150412.12</v>
          </cell>
          <cell r="F166">
            <v>171439</v>
          </cell>
          <cell r="G166">
            <v>234888.40000000002</v>
          </cell>
          <cell r="H166">
            <v>275856.2</v>
          </cell>
          <cell r="I166">
            <v>217958.16999999993</v>
          </cell>
          <cell r="J166"/>
          <cell r="K166"/>
          <cell r="L166"/>
          <cell r="M166"/>
          <cell r="N166"/>
        </row>
        <row r="167">
          <cell r="B167">
            <v>2699</v>
          </cell>
          <cell r="C167" t="str">
            <v>Powers Hall C J Witham</v>
          </cell>
          <cell r="D167">
            <v>65109.03</v>
          </cell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</row>
        <row r="168">
          <cell r="B168">
            <v>2700</v>
          </cell>
          <cell r="C168" t="str">
            <v>Stapleford Abbotts C P</v>
          </cell>
          <cell r="D168">
            <v>47028.85</v>
          </cell>
          <cell r="E168">
            <v>31773.01</v>
          </cell>
          <cell r="F168">
            <v>9427</v>
          </cell>
          <cell r="G168">
            <v>2589.7900000000009</v>
          </cell>
          <cell r="H168">
            <v>-56355.71</v>
          </cell>
          <cell r="I168"/>
          <cell r="J168"/>
          <cell r="K168"/>
          <cell r="L168"/>
          <cell r="M168"/>
          <cell r="N168"/>
        </row>
        <row r="169">
          <cell r="B169">
            <v>2701</v>
          </cell>
          <cell r="C169" t="str">
            <v>Holt Farm C J Hawkwell</v>
          </cell>
          <cell r="D169">
            <v>18178.2</v>
          </cell>
          <cell r="E169">
            <v>171108.02</v>
          </cell>
          <cell r="F169"/>
          <cell r="G169"/>
          <cell r="H169"/>
          <cell r="I169"/>
          <cell r="J169"/>
          <cell r="K169"/>
          <cell r="L169"/>
          <cell r="M169"/>
          <cell r="N169"/>
        </row>
        <row r="170">
          <cell r="B170">
            <v>2707</v>
          </cell>
          <cell r="C170" t="str">
            <v>Limes Farm C I The Chigwell</v>
          </cell>
          <cell r="D170">
            <v>188479.51</v>
          </cell>
          <cell r="E170">
            <v>212777.7</v>
          </cell>
          <cell r="F170">
            <v>247488</v>
          </cell>
          <cell r="G170">
            <v>225774.31</v>
          </cell>
          <cell r="H170">
            <v>177219.93</v>
          </cell>
          <cell r="I170">
            <v>154727.92000000001</v>
          </cell>
          <cell r="J170"/>
          <cell r="K170"/>
          <cell r="L170"/>
          <cell r="M170"/>
          <cell r="N170"/>
        </row>
        <row r="171">
          <cell r="B171">
            <v>2710</v>
          </cell>
          <cell r="C171" t="str">
            <v>Ashdon C P</v>
          </cell>
          <cell r="D171">
            <v>36743.11</v>
          </cell>
          <cell r="E171">
            <v>36347.410000000003</v>
          </cell>
          <cell r="F171">
            <v>34546</v>
          </cell>
          <cell r="G171">
            <v>73032.88</v>
          </cell>
          <cell r="H171">
            <v>59767.46</v>
          </cell>
          <cell r="I171">
            <v>37944.800000000003</v>
          </cell>
          <cell r="J171">
            <v>61962.720000000088</v>
          </cell>
          <cell r="K171">
            <v>53902.460000000196</v>
          </cell>
          <cell r="L171">
            <v>67521.540000000095</v>
          </cell>
          <cell r="M171">
            <v>92263.700000000186</v>
          </cell>
          <cell r="N171">
            <v>113715.5199999999</v>
          </cell>
        </row>
        <row r="172">
          <cell r="B172">
            <v>2717</v>
          </cell>
          <cell r="C172" t="str">
            <v>Katherine Semar C I Saffron Walden</v>
          </cell>
          <cell r="D172">
            <v>121757.87</v>
          </cell>
          <cell r="E172">
            <v>111390.69</v>
          </cell>
          <cell r="F172"/>
          <cell r="G172"/>
          <cell r="H172"/>
          <cell r="I172"/>
          <cell r="J172"/>
          <cell r="K172"/>
          <cell r="L172"/>
          <cell r="M172"/>
          <cell r="N172"/>
        </row>
        <row r="173">
          <cell r="B173">
            <v>2720</v>
          </cell>
          <cell r="C173" t="str">
            <v>Clavering C P</v>
          </cell>
          <cell r="D173">
            <v>38744.480000000003</v>
          </cell>
          <cell r="E173">
            <v>36685.699999999997</v>
          </cell>
          <cell r="F173">
            <v>47369</v>
          </cell>
          <cell r="G173">
            <v>43558.69</v>
          </cell>
          <cell r="H173">
            <v>18444.52</v>
          </cell>
          <cell r="I173">
            <v>-16807.099999999999</v>
          </cell>
          <cell r="J173">
            <v>219.65999999979977</v>
          </cell>
          <cell r="K173">
            <v>14865.170000000042</v>
          </cell>
          <cell r="L173">
            <v>59513.34999999986</v>
          </cell>
          <cell r="M173">
            <v>60080.389999999781</v>
          </cell>
          <cell r="N173">
            <v>14223.810000000056</v>
          </cell>
        </row>
        <row r="174">
          <cell r="B174">
            <v>2729</v>
          </cell>
          <cell r="C174" t="str">
            <v>Doddinghurst C I</v>
          </cell>
          <cell r="D174">
            <v>32965.17</v>
          </cell>
          <cell r="E174">
            <v>52705.68</v>
          </cell>
          <cell r="F174">
            <v>96354</v>
          </cell>
          <cell r="G174">
            <v>93821.23</v>
          </cell>
          <cell r="H174">
            <v>116357.52</v>
          </cell>
          <cell r="I174">
            <v>126680.68</v>
          </cell>
          <cell r="J174">
            <v>114288.64000000013</v>
          </cell>
          <cell r="K174">
            <v>92705.859999999753</v>
          </cell>
          <cell r="L174">
            <v>71543.499999999767</v>
          </cell>
          <cell r="M174">
            <v>128340.23999999999</v>
          </cell>
          <cell r="N174">
            <v>94835.590000000084</v>
          </cell>
        </row>
        <row r="175">
          <cell r="B175">
            <v>2730</v>
          </cell>
          <cell r="C175" t="str">
            <v>Great Sampford C P</v>
          </cell>
          <cell r="D175">
            <v>29429.01</v>
          </cell>
          <cell r="E175">
            <v>46182.35</v>
          </cell>
          <cell r="F175">
            <v>70679</v>
          </cell>
          <cell r="G175">
            <v>107463.51</v>
          </cell>
          <cell r="H175">
            <v>147214.45000000001</v>
          </cell>
          <cell r="I175">
            <v>188912.19</v>
          </cell>
          <cell r="J175">
            <v>193857.8600000001</v>
          </cell>
          <cell r="K175">
            <v>153863.39000000025</v>
          </cell>
          <cell r="L175">
            <v>139893.85999999999</v>
          </cell>
          <cell r="M175">
            <v>160314.37999999989</v>
          </cell>
          <cell r="N175">
            <v>127013.96999999997</v>
          </cell>
        </row>
        <row r="176">
          <cell r="B176">
            <v>2731</v>
          </cell>
          <cell r="C176" t="str">
            <v>Glebe C J Rayleigh</v>
          </cell>
          <cell r="D176">
            <v>101016.66</v>
          </cell>
          <cell r="E176">
            <v>121298.05</v>
          </cell>
          <cell r="F176"/>
          <cell r="G176"/>
          <cell r="H176"/>
          <cell r="I176"/>
          <cell r="J176"/>
          <cell r="K176"/>
          <cell r="L176"/>
          <cell r="M176"/>
          <cell r="N176"/>
        </row>
        <row r="177">
          <cell r="B177">
            <v>2733</v>
          </cell>
          <cell r="C177" t="str">
            <v>Nazeing C P</v>
          </cell>
          <cell r="D177">
            <v>64378.67</v>
          </cell>
          <cell r="E177">
            <v>117580.06</v>
          </cell>
          <cell r="F177">
            <v>121173</v>
          </cell>
          <cell r="G177">
            <v>51867.65</v>
          </cell>
          <cell r="H177">
            <v>84815.94</v>
          </cell>
          <cell r="I177">
            <v>121434.05</v>
          </cell>
          <cell r="J177">
            <v>141653.4299999997</v>
          </cell>
          <cell r="K177">
            <v>120660.85000000033</v>
          </cell>
          <cell r="L177">
            <v>143945.85999999987</v>
          </cell>
          <cell r="M177">
            <v>118565.89999999967</v>
          </cell>
          <cell r="N177">
            <v>94692.749999999767</v>
          </cell>
        </row>
        <row r="178">
          <cell r="B178">
            <v>2737</v>
          </cell>
          <cell r="C178" t="str">
            <v>Hatfield Peverel C I</v>
          </cell>
          <cell r="D178">
            <v>42803.69</v>
          </cell>
          <cell r="E178">
            <v>48032.58</v>
          </cell>
          <cell r="F178">
            <v>97838</v>
          </cell>
          <cell r="G178">
            <v>81344.61</v>
          </cell>
          <cell r="H178">
            <v>115054.72</v>
          </cell>
          <cell r="I178">
            <v>146243.99</v>
          </cell>
          <cell r="J178">
            <v>147353.33000000007</v>
          </cell>
          <cell r="K178">
            <v>70188.479999999749</v>
          </cell>
          <cell r="L178">
            <v>72486.380000000121</v>
          </cell>
          <cell r="M178">
            <v>44665.890000000014</v>
          </cell>
          <cell r="N178">
            <v>30363.589999999851</v>
          </cell>
        </row>
        <row r="179">
          <cell r="B179">
            <v>2740</v>
          </cell>
          <cell r="C179" t="str">
            <v>Henham &amp; Ugley C P</v>
          </cell>
          <cell r="D179">
            <v>73248.03</v>
          </cell>
          <cell r="E179">
            <v>68572.710000000006</v>
          </cell>
          <cell r="F179">
            <v>126749</v>
          </cell>
          <cell r="G179">
            <v>119463.34</v>
          </cell>
          <cell r="H179">
            <v>72602.16</v>
          </cell>
          <cell r="I179">
            <v>65597.429999999993</v>
          </cell>
          <cell r="J179">
            <v>68293.970000000088</v>
          </cell>
          <cell r="K179">
            <v>80077.619999999646</v>
          </cell>
          <cell r="L179">
            <v>104926.19000000018</v>
          </cell>
          <cell r="M179">
            <v>119896.52000000002</v>
          </cell>
          <cell r="N179">
            <v>151135.01999999979</v>
          </cell>
        </row>
        <row r="180">
          <cell r="B180">
            <v>2747</v>
          </cell>
          <cell r="C180" t="str">
            <v>Bentfield C P Stansted</v>
          </cell>
          <cell r="D180">
            <v>25452.200000000186</v>
          </cell>
          <cell r="E180">
            <v>21179.91</v>
          </cell>
          <cell r="F180">
            <v>11252</v>
          </cell>
          <cell r="G180">
            <v>8125.5499999995809</v>
          </cell>
          <cell r="H180">
            <v>15786.59</v>
          </cell>
          <cell r="I180">
            <v>-32419.21</v>
          </cell>
          <cell r="J180">
            <v>24877.749999999069</v>
          </cell>
          <cell r="K180">
            <v>19526.610000000102</v>
          </cell>
          <cell r="L180">
            <v>169020</v>
          </cell>
          <cell r="M180">
            <v>208863.8200000003</v>
          </cell>
          <cell r="N180">
            <v>163393.43999999948</v>
          </cell>
        </row>
        <row r="181">
          <cell r="B181">
            <v>2750</v>
          </cell>
          <cell r="C181" t="str">
            <v>Manuden C P</v>
          </cell>
          <cell r="D181">
            <v>58350.98</v>
          </cell>
          <cell r="E181">
            <v>68576.56</v>
          </cell>
          <cell r="F181">
            <v>61396</v>
          </cell>
          <cell r="G181">
            <v>73499.77</v>
          </cell>
          <cell r="H181">
            <v>80679.64</v>
          </cell>
          <cell r="I181">
            <v>100684.49</v>
          </cell>
          <cell r="J181">
            <v>89061.280000000028</v>
          </cell>
          <cell r="K181">
            <v>70271.449999999837</v>
          </cell>
          <cell r="L181">
            <v>81465.790000000037</v>
          </cell>
          <cell r="M181">
            <v>71868.5900000002</v>
          </cell>
          <cell r="N181">
            <v>32193.690000000061</v>
          </cell>
        </row>
        <row r="182">
          <cell r="B182">
            <v>2751</v>
          </cell>
          <cell r="C182" t="str">
            <v>Canvey C I Canvey Island</v>
          </cell>
          <cell r="D182">
            <v>109321.33</v>
          </cell>
          <cell r="E182">
            <v>139589.20000000001</v>
          </cell>
          <cell r="F182">
            <v>184582</v>
          </cell>
          <cell r="G182">
            <v>233199.68</v>
          </cell>
          <cell r="H182">
            <v>263018.43</v>
          </cell>
          <cell r="I182">
            <v>231329.4</v>
          </cell>
          <cell r="J182">
            <v>284729.48</v>
          </cell>
          <cell r="K182">
            <v>276772.40999999992</v>
          </cell>
          <cell r="L182">
            <v>270764.14000000025</v>
          </cell>
          <cell r="M182">
            <v>249506.05999999959</v>
          </cell>
          <cell r="N182">
            <v>243939.32000000007</v>
          </cell>
        </row>
        <row r="183">
          <cell r="B183">
            <v>2753</v>
          </cell>
          <cell r="C183" t="str">
            <v>Purford Green C P Harlow</v>
          </cell>
          <cell r="D183">
            <v>30541.86</v>
          </cell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</row>
        <row r="184">
          <cell r="B184">
            <v>2757</v>
          </cell>
          <cell r="C184" t="str">
            <v>Elm Hall C P Witham</v>
          </cell>
          <cell r="D184">
            <v>-2831.3</v>
          </cell>
          <cell r="E184">
            <v>41369.18</v>
          </cell>
          <cell r="F184">
            <v>49375</v>
          </cell>
          <cell r="G184">
            <v>28014.7</v>
          </cell>
          <cell r="H184">
            <v>-5800.22</v>
          </cell>
          <cell r="I184">
            <v>-9115.83</v>
          </cell>
          <cell r="J184"/>
          <cell r="K184"/>
          <cell r="L184"/>
          <cell r="M184"/>
          <cell r="N184"/>
        </row>
        <row r="185">
          <cell r="B185">
            <v>2759</v>
          </cell>
          <cell r="C185" t="str">
            <v>Great Bradfords C J Braintree</v>
          </cell>
          <cell r="D185">
            <v>86612.4</v>
          </cell>
          <cell r="E185">
            <v>49184.05</v>
          </cell>
          <cell r="F185">
            <v>110352</v>
          </cell>
          <cell r="G185">
            <v>88480.06</v>
          </cell>
          <cell r="H185">
            <v>84479.6</v>
          </cell>
          <cell r="I185">
            <v>41742.83</v>
          </cell>
          <cell r="J185">
            <v>66983.4300000004</v>
          </cell>
          <cell r="K185">
            <v>92151.139999999898</v>
          </cell>
          <cell r="L185">
            <v>200671.69000000018</v>
          </cell>
          <cell r="M185">
            <v>287673.52000000072</v>
          </cell>
          <cell r="N185">
            <v>338744.6099999994</v>
          </cell>
        </row>
        <row r="186">
          <cell r="B186">
            <v>2760</v>
          </cell>
          <cell r="C186" t="str">
            <v>Newport C P</v>
          </cell>
          <cell r="D186">
            <v>61164.09</v>
          </cell>
          <cell r="E186">
            <v>63419.42</v>
          </cell>
          <cell r="F186">
            <v>80931</v>
          </cell>
          <cell r="G186">
            <v>40430.050000000003</v>
          </cell>
          <cell r="H186">
            <v>26730.3</v>
          </cell>
          <cell r="I186">
            <v>40712.269999999997</v>
          </cell>
          <cell r="J186">
            <v>38865.10999999987</v>
          </cell>
          <cell r="K186">
            <v>18924.810000000172</v>
          </cell>
          <cell r="L186">
            <v>67020.14000000013</v>
          </cell>
          <cell r="M186">
            <v>92400.879999999539</v>
          </cell>
          <cell r="N186">
            <v>82459.679999999935</v>
          </cell>
        </row>
        <row r="187">
          <cell r="B187">
            <v>2767</v>
          </cell>
          <cell r="C187" t="str">
            <v>White Court C P Braintree</v>
          </cell>
          <cell r="D187">
            <v>246333.47999999998</v>
          </cell>
          <cell r="E187">
            <v>224895.35999999999</v>
          </cell>
          <cell r="F187">
            <v>163850</v>
          </cell>
          <cell r="G187">
            <v>100489.47</v>
          </cell>
          <cell r="H187">
            <v>45023.96</v>
          </cell>
          <cell r="I187">
            <v>32966.949999999997</v>
          </cell>
          <cell r="J187">
            <v>71309.240000000689</v>
          </cell>
          <cell r="K187">
            <v>79897.980000000447</v>
          </cell>
          <cell r="L187">
            <v>231574.04999999981</v>
          </cell>
          <cell r="M187">
            <v>407290.54999999981</v>
          </cell>
          <cell r="N187">
            <v>397968.05000000075</v>
          </cell>
        </row>
        <row r="188">
          <cell r="B188">
            <v>2769</v>
          </cell>
          <cell r="C188" t="str">
            <v>Great Bradfords C I &amp; N Braintree</v>
          </cell>
          <cell r="D188">
            <v>133613.22</v>
          </cell>
          <cell r="E188">
            <v>105403.60999999964</v>
          </cell>
          <cell r="F188">
            <v>126806</v>
          </cell>
          <cell r="G188">
            <v>97860.71</v>
          </cell>
          <cell r="H188">
            <v>88914.28</v>
          </cell>
          <cell r="I188">
            <v>116188.51</v>
          </cell>
          <cell r="J188">
            <v>245415.55999999959</v>
          </cell>
          <cell r="K188">
            <v>291022.85999999964</v>
          </cell>
          <cell r="L188">
            <v>279759.89999999967</v>
          </cell>
          <cell r="M188">
            <v>299362.18000000017</v>
          </cell>
          <cell r="N188">
            <v>227100.80999999982</v>
          </cell>
        </row>
        <row r="189">
          <cell r="B189">
            <v>2770</v>
          </cell>
          <cell r="C189" t="str">
            <v>Wimbish C P</v>
          </cell>
          <cell r="D189">
            <v>72177.14</v>
          </cell>
          <cell r="E189">
            <v>78508.17</v>
          </cell>
          <cell r="F189">
            <v>68334</v>
          </cell>
          <cell r="G189">
            <v>97620.7</v>
          </cell>
          <cell r="H189">
            <v>135255.76</v>
          </cell>
          <cell r="I189">
            <v>80544.91</v>
          </cell>
          <cell r="J189">
            <v>10009.709999999963</v>
          </cell>
          <cell r="K189">
            <v>29413.460000000079</v>
          </cell>
          <cell r="L189">
            <v>47463.059999999823</v>
          </cell>
          <cell r="M189">
            <v>36578.199999999953</v>
          </cell>
          <cell r="N189">
            <v>109025.85999999999</v>
          </cell>
        </row>
        <row r="190">
          <cell r="B190">
            <v>2779</v>
          </cell>
          <cell r="C190" t="str">
            <v>Danbury Park C P</v>
          </cell>
          <cell r="D190">
            <v>52299.619999999995</v>
          </cell>
          <cell r="E190">
            <v>20767.169999999998</v>
          </cell>
          <cell r="F190">
            <v>7417</v>
          </cell>
          <cell r="G190">
            <v>18544.830000000075</v>
          </cell>
          <cell r="H190">
            <v>13920.53</v>
          </cell>
          <cell r="I190">
            <v>-20181.189999999999</v>
          </cell>
          <cell r="J190">
            <v>18440.270000000019</v>
          </cell>
          <cell r="K190">
            <v>-153.48999999975786</v>
          </cell>
          <cell r="L190">
            <v>32015.359999999637</v>
          </cell>
          <cell r="M190">
            <v>74415.34999999986</v>
          </cell>
          <cell r="N190">
            <v>98551.600000000326</v>
          </cell>
        </row>
        <row r="191">
          <cell r="B191">
            <v>2781</v>
          </cell>
          <cell r="C191" t="str">
            <v>Janet Duke C P Laindon</v>
          </cell>
          <cell r="D191">
            <v>347108.10000000056</v>
          </cell>
          <cell r="E191">
            <v>449135.4</v>
          </cell>
          <cell r="F191">
            <v>309811</v>
          </cell>
          <cell r="G191">
            <v>308449.78000000003</v>
          </cell>
          <cell r="H191">
            <v>261520.16</v>
          </cell>
          <cell r="I191"/>
          <cell r="J191"/>
          <cell r="K191"/>
          <cell r="L191"/>
          <cell r="M191"/>
          <cell r="N191"/>
        </row>
        <row r="192">
          <cell r="B192">
            <v>2785</v>
          </cell>
          <cell r="C192" t="str">
            <v>Pear Tree Mead C P &amp; N Harlow</v>
          </cell>
          <cell r="D192">
            <v>94061.98</v>
          </cell>
          <cell r="E192">
            <v>108075.42</v>
          </cell>
          <cell r="F192"/>
          <cell r="G192"/>
          <cell r="H192"/>
          <cell r="I192"/>
          <cell r="J192"/>
          <cell r="K192"/>
          <cell r="L192"/>
          <cell r="M192"/>
          <cell r="N192"/>
        </row>
        <row r="193">
          <cell r="B193">
            <v>2786</v>
          </cell>
          <cell r="C193" t="str">
            <v>Northlands I &amp; N Pitsea</v>
          </cell>
          <cell r="D193">
            <v>115435.36</v>
          </cell>
          <cell r="E193">
            <v>162173.71</v>
          </cell>
          <cell r="F193">
            <v>181747</v>
          </cell>
          <cell r="G193">
            <v>260404.88</v>
          </cell>
          <cell r="H193"/>
          <cell r="I193"/>
          <cell r="J193"/>
          <cell r="K193"/>
          <cell r="L193"/>
          <cell r="M193"/>
          <cell r="N193"/>
        </row>
        <row r="194">
          <cell r="B194">
            <v>2789</v>
          </cell>
          <cell r="C194" t="str">
            <v>Beehive Lane C P Gt Baddow</v>
          </cell>
          <cell r="D194">
            <v>19983.060000000001</v>
          </cell>
          <cell r="E194">
            <v>48480.74</v>
          </cell>
          <cell r="F194">
            <v>46329</v>
          </cell>
          <cell r="G194">
            <v>53491.59</v>
          </cell>
          <cell r="H194">
            <v>67585.399999999994</v>
          </cell>
          <cell r="I194">
            <v>66255.850000000006</v>
          </cell>
          <cell r="J194">
            <v>47827.240000000224</v>
          </cell>
          <cell r="K194">
            <v>78364.949999999953</v>
          </cell>
          <cell r="L194">
            <v>63084.000000000233</v>
          </cell>
          <cell r="M194">
            <v>55577.410000000382</v>
          </cell>
          <cell r="N194">
            <v>62266.360000000335</v>
          </cell>
        </row>
        <row r="195">
          <cell r="B195">
            <v>2790</v>
          </cell>
          <cell r="C195" t="str">
            <v>Lawford Mead C I Chelmsford</v>
          </cell>
          <cell r="D195">
            <v>69618.210000000006</v>
          </cell>
          <cell r="E195">
            <v>73538.34</v>
          </cell>
          <cell r="F195">
            <v>103850</v>
          </cell>
          <cell r="G195"/>
          <cell r="H195"/>
          <cell r="I195"/>
          <cell r="J195"/>
          <cell r="K195"/>
          <cell r="L195"/>
          <cell r="M195"/>
          <cell r="N195"/>
        </row>
        <row r="196">
          <cell r="B196">
            <v>2795</v>
          </cell>
          <cell r="C196" t="str">
            <v>Latton Green C P Harlow</v>
          </cell>
          <cell r="D196">
            <v>115794.09</v>
          </cell>
          <cell r="E196">
            <v>221025.13</v>
          </cell>
          <cell r="F196"/>
          <cell r="G196"/>
          <cell r="H196"/>
          <cell r="I196"/>
          <cell r="J196"/>
          <cell r="K196"/>
          <cell r="L196"/>
          <cell r="M196"/>
          <cell r="N196"/>
        </row>
        <row r="197">
          <cell r="B197">
            <v>2798</v>
          </cell>
          <cell r="C197" t="str">
            <v>Eversley C P Pitsea</v>
          </cell>
          <cell r="D197">
            <v>527021.89</v>
          </cell>
          <cell r="E197">
            <v>547009.97</v>
          </cell>
          <cell r="F197">
            <v>438523</v>
          </cell>
          <cell r="G197">
            <v>325564.53000000003</v>
          </cell>
          <cell r="H197">
            <v>320475</v>
          </cell>
          <cell r="I197">
            <v>399926.46</v>
          </cell>
          <cell r="J197">
            <v>430152.49000000022</v>
          </cell>
          <cell r="K197">
            <v>482564.19999999972</v>
          </cell>
          <cell r="L197">
            <v>600016.71000000066</v>
          </cell>
          <cell r="M197">
            <v>687040.76999999955</v>
          </cell>
          <cell r="N197">
            <v>611681.65000000037</v>
          </cell>
        </row>
        <row r="198">
          <cell r="B198">
            <v>2799</v>
          </cell>
          <cell r="C198" t="str">
            <v>Priory C P The Bicknacre</v>
          </cell>
          <cell r="D198">
            <v>38085.149999999907</v>
          </cell>
          <cell r="E198">
            <v>80277.22</v>
          </cell>
          <cell r="F198">
            <v>76982</v>
          </cell>
          <cell r="G198">
            <v>86761.71</v>
          </cell>
          <cell r="H198">
            <v>55059.48</v>
          </cell>
          <cell r="I198">
            <v>45188.7</v>
          </cell>
          <cell r="J198">
            <v>52908.860000000102</v>
          </cell>
          <cell r="K198">
            <v>2031.3799999998882</v>
          </cell>
          <cell r="L198">
            <v>413.79999999993015</v>
          </cell>
          <cell r="M198">
            <v>-17091.760000000242</v>
          </cell>
          <cell r="N198">
            <v>-28774.450000000186</v>
          </cell>
        </row>
        <row r="199">
          <cell r="B199">
            <v>2800</v>
          </cell>
          <cell r="C199" t="str">
            <v>Lawford Mead C J Chelmsford</v>
          </cell>
          <cell r="D199">
            <v>103545.27</v>
          </cell>
          <cell r="E199">
            <v>95935.18</v>
          </cell>
          <cell r="F199">
            <v>143976</v>
          </cell>
          <cell r="G199"/>
          <cell r="H199"/>
          <cell r="I199"/>
          <cell r="J199"/>
          <cell r="K199"/>
          <cell r="L199"/>
          <cell r="M199"/>
          <cell r="N199"/>
        </row>
        <row r="200">
          <cell r="B200">
            <v>2803</v>
          </cell>
          <cell r="C200" t="str">
            <v>Abbotsweld</v>
          </cell>
          <cell r="D200">
            <v>143399.1</v>
          </cell>
          <cell r="E200">
            <v>87066.31</v>
          </cell>
          <cell r="F200"/>
          <cell r="G200"/>
          <cell r="H200"/>
          <cell r="I200"/>
          <cell r="J200"/>
          <cell r="K200"/>
          <cell r="L200"/>
          <cell r="M200"/>
          <cell r="N200"/>
        </row>
        <row r="201">
          <cell r="B201">
            <v>2810</v>
          </cell>
          <cell r="C201" t="str">
            <v>John Bunyan C J Braintree</v>
          </cell>
          <cell r="D201">
            <v>105109.63</v>
          </cell>
          <cell r="E201">
            <v>154143.71</v>
          </cell>
          <cell r="F201">
            <v>246353</v>
          </cell>
          <cell r="G201"/>
          <cell r="H201"/>
          <cell r="I201"/>
          <cell r="J201"/>
          <cell r="K201"/>
          <cell r="L201"/>
          <cell r="M201"/>
          <cell r="N201"/>
        </row>
        <row r="202">
          <cell r="B202">
            <v>2821</v>
          </cell>
          <cell r="C202" t="str">
            <v>Edward Francis P Rayleigh</v>
          </cell>
          <cell r="D202">
            <v>239202.86</v>
          </cell>
          <cell r="E202">
            <v>81786.78</v>
          </cell>
          <cell r="F202">
            <v>131511</v>
          </cell>
          <cell r="G202">
            <v>126240.69</v>
          </cell>
          <cell r="H202">
            <v>81474.45</v>
          </cell>
          <cell r="I202">
            <v>68784.429999999993</v>
          </cell>
          <cell r="J202">
            <v>126798.01999999979</v>
          </cell>
          <cell r="K202">
            <v>146865.89000000013</v>
          </cell>
          <cell r="L202">
            <v>309836.58000000031</v>
          </cell>
          <cell r="M202">
            <v>391659.47999999905</v>
          </cell>
          <cell r="N202">
            <v>295047.73999999976</v>
          </cell>
        </row>
        <row r="203">
          <cell r="B203">
            <v>2823</v>
          </cell>
          <cell r="C203" t="str">
            <v>Ivy Chimneys C P Epping</v>
          </cell>
          <cell r="D203">
            <v>215905.64</v>
          </cell>
          <cell r="E203">
            <v>234085.15999999997</v>
          </cell>
          <cell r="F203">
            <v>272956</v>
          </cell>
          <cell r="G203">
            <v>327301.19</v>
          </cell>
          <cell r="H203">
            <v>305412.93</v>
          </cell>
          <cell r="I203">
            <v>211944.37</v>
          </cell>
          <cell r="J203"/>
          <cell r="K203"/>
          <cell r="L203"/>
          <cell r="M203"/>
          <cell r="N203"/>
        </row>
        <row r="204">
          <cell r="B204">
            <v>2833</v>
          </cell>
          <cell r="C204" t="str">
            <v>Downs C P &amp; N The Harlow</v>
          </cell>
          <cell r="D204">
            <v>119428.32</v>
          </cell>
          <cell r="E204">
            <v>124236.92</v>
          </cell>
          <cell r="F204">
            <v>134326</v>
          </cell>
          <cell r="G204">
            <v>122243.88</v>
          </cell>
          <cell r="H204">
            <v>100828.78</v>
          </cell>
          <cell r="I204"/>
          <cell r="J204"/>
          <cell r="K204"/>
          <cell r="L204"/>
          <cell r="M204"/>
          <cell r="N204"/>
        </row>
        <row r="205">
          <cell r="B205">
            <v>2838</v>
          </cell>
          <cell r="C205" t="str">
            <v>Hogarth C P Brentwood</v>
          </cell>
          <cell r="D205">
            <v>95123.86</v>
          </cell>
          <cell r="E205">
            <v>70443.37</v>
          </cell>
          <cell r="F205">
            <v>108084</v>
          </cell>
          <cell r="G205">
            <v>107107.54</v>
          </cell>
          <cell r="H205">
            <v>100755.5</v>
          </cell>
          <cell r="I205">
            <v>104558.72</v>
          </cell>
          <cell r="J205">
            <v>187329.11999999965</v>
          </cell>
          <cell r="K205">
            <v>153997.75000000023</v>
          </cell>
          <cell r="L205">
            <v>282959.70999999996</v>
          </cell>
          <cell r="M205">
            <v>439851.31000000006</v>
          </cell>
          <cell r="N205">
            <v>300114.48</v>
          </cell>
        </row>
        <row r="206">
          <cell r="B206">
            <v>2839</v>
          </cell>
          <cell r="C206" t="str">
            <v>Barnes Farm C J Chelmsford</v>
          </cell>
          <cell r="D206">
            <v>221500.6</v>
          </cell>
          <cell r="E206">
            <v>94555.97</v>
          </cell>
          <cell r="F206">
            <v>83849</v>
          </cell>
          <cell r="G206">
            <v>108733.52</v>
          </cell>
          <cell r="H206">
            <v>34004.99</v>
          </cell>
          <cell r="I206">
            <v>50629.89</v>
          </cell>
          <cell r="J206"/>
          <cell r="K206"/>
          <cell r="L206"/>
          <cell r="M206"/>
          <cell r="N206"/>
        </row>
        <row r="207">
          <cell r="B207">
            <v>2840</v>
          </cell>
          <cell r="C207" t="str">
            <v>Shelley C P</v>
          </cell>
          <cell r="D207">
            <v>-29085.81</v>
          </cell>
          <cell r="E207">
            <v>16911.05</v>
          </cell>
          <cell r="F207">
            <v>72523</v>
          </cell>
          <cell r="G207">
            <v>54620.289999999994</v>
          </cell>
          <cell r="H207">
            <v>5482.02</v>
          </cell>
          <cell r="I207">
            <v>32542.15</v>
          </cell>
          <cell r="J207"/>
          <cell r="K207"/>
          <cell r="L207"/>
          <cell r="M207"/>
          <cell r="N207"/>
        </row>
        <row r="208">
          <cell r="B208">
            <v>2843</v>
          </cell>
          <cell r="C208" t="str">
            <v>Jerounds C J Harlow</v>
          </cell>
          <cell r="D208">
            <v>77865.63</v>
          </cell>
          <cell r="E208">
            <v>138764.69</v>
          </cell>
          <cell r="F208"/>
          <cell r="G208"/>
          <cell r="H208"/>
          <cell r="I208"/>
          <cell r="J208"/>
          <cell r="K208"/>
          <cell r="L208"/>
          <cell r="M208"/>
          <cell r="N208"/>
        </row>
        <row r="209">
          <cell r="B209">
            <v>2853</v>
          </cell>
          <cell r="C209" t="str">
            <v>Jerounds C I Harlow</v>
          </cell>
          <cell r="D209">
            <v>113180.24</v>
          </cell>
          <cell r="E209">
            <v>119349.39</v>
          </cell>
          <cell r="F209">
            <v>361685</v>
          </cell>
          <cell r="G209">
            <v>355827.16</v>
          </cell>
          <cell r="H209">
            <v>277763.89</v>
          </cell>
          <cell r="I209">
            <v>206459.66</v>
          </cell>
          <cell r="J209"/>
          <cell r="K209"/>
          <cell r="L209"/>
          <cell r="M209"/>
          <cell r="N209"/>
        </row>
        <row r="210">
          <cell r="B210">
            <v>2869</v>
          </cell>
          <cell r="C210" t="str">
            <v>Melbourne Park C P Chelmsford</v>
          </cell>
          <cell r="D210">
            <v>37909.24</v>
          </cell>
          <cell r="E210">
            <v>68308.039999999994</v>
          </cell>
          <cell r="F210"/>
          <cell r="G210"/>
          <cell r="H210"/>
          <cell r="I210"/>
          <cell r="J210"/>
          <cell r="K210"/>
          <cell r="L210"/>
          <cell r="M210"/>
          <cell r="N210"/>
        </row>
        <row r="211">
          <cell r="B211">
            <v>2873</v>
          </cell>
          <cell r="C211" t="str">
            <v>Theydon Bois C P</v>
          </cell>
          <cell r="D211">
            <v>25545.86</v>
          </cell>
          <cell r="E211">
            <v>34879.15</v>
          </cell>
          <cell r="F211">
            <v>80200</v>
          </cell>
          <cell r="G211">
            <v>85806.59</v>
          </cell>
          <cell r="H211">
            <v>40326.07</v>
          </cell>
          <cell r="I211">
            <v>58613.68</v>
          </cell>
          <cell r="J211"/>
          <cell r="K211"/>
          <cell r="L211"/>
          <cell r="M211"/>
          <cell r="N211"/>
        </row>
        <row r="212">
          <cell r="B212">
            <v>2879</v>
          </cell>
          <cell r="C212" t="str">
            <v>Westlands C P Chelmsford</v>
          </cell>
          <cell r="D212">
            <v>129214.99</v>
          </cell>
          <cell r="E212">
            <v>96838.89</v>
          </cell>
          <cell r="F212">
            <v>127941</v>
          </cell>
          <cell r="G212">
            <v>239271.66</v>
          </cell>
          <cell r="H212">
            <v>211119.15</v>
          </cell>
          <cell r="I212">
            <v>236401.99</v>
          </cell>
          <cell r="J212">
            <v>156373.34000000032</v>
          </cell>
          <cell r="K212">
            <v>164010.29999999935</v>
          </cell>
          <cell r="L212">
            <v>472434.49000000022</v>
          </cell>
          <cell r="M212">
            <v>598890.85000000149</v>
          </cell>
          <cell r="N212">
            <v>549960.60999999894</v>
          </cell>
        </row>
        <row r="213">
          <cell r="B213">
            <v>2880</v>
          </cell>
          <cell r="C213" t="str">
            <v>John Ray C J Braintree</v>
          </cell>
          <cell r="D213">
            <v>64903.28</v>
          </cell>
          <cell r="E213">
            <v>82487.28</v>
          </cell>
          <cell r="F213">
            <v>104675</v>
          </cell>
          <cell r="G213">
            <v>84996.31</v>
          </cell>
          <cell r="H213">
            <v>93690.33</v>
          </cell>
          <cell r="I213"/>
          <cell r="J213"/>
          <cell r="K213"/>
          <cell r="L213"/>
          <cell r="M213"/>
          <cell r="N213"/>
        </row>
        <row r="214">
          <cell r="B214">
            <v>2889</v>
          </cell>
          <cell r="C214" t="str">
            <v>Meadgate C P Gt Baddow</v>
          </cell>
          <cell r="D214">
            <v>34112.29</v>
          </cell>
          <cell r="E214">
            <v>47997.01</v>
          </cell>
          <cell r="F214"/>
          <cell r="G214"/>
          <cell r="H214"/>
          <cell r="I214"/>
          <cell r="J214"/>
          <cell r="K214"/>
          <cell r="L214"/>
          <cell r="M214"/>
          <cell r="N214"/>
        </row>
        <row r="215">
          <cell r="B215">
            <v>2896</v>
          </cell>
          <cell r="C215" t="str">
            <v>Montgomerie C P The Thundersley</v>
          </cell>
          <cell r="D215">
            <v>106509</v>
          </cell>
          <cell r="E215">
            <v>118342.82</v>
          </cell>
          <cell r="F215"/>
          <cell r="G215"/>
          <cell r="H215"/>
          <cell r="I215"/>
          <cell r="J215"/>
          <cell r="K215"/>
          <cell r="L215"/>
          <cell r="M215"/>
          <cell r="N215"/>
        </row>
        <row r="216">
          <cell r="B216">
            <v>2899</v>
          </cell>
          <cell r="C216" t="str">
            <v>Larkrise C P Gt Baddow</v>
          </cell>
          <cell r="D216">
            <v>130881.46</v>
          </cell>
          <cell r="E216">
            <v>137260.49</v>
          </cell>
          <cell r="F216">
            <v>96114</v>
          </cell>
          <cell r="G216">
            <v>41912.51</v>
          </cell>
          <cell r="H216"/>
          <cell r="I216"/>
          <cell r="J216"/>
          <cell r="K216"/>
          <cell r="L216"/>
          <cell r="M216"/>
          <cell r="N216"/>
        </row>
        <row r="217">
          <cell r="B217">
            <v>2900</v>
          </cell>
          <cell r="C217" t="str">
            <v>Templars C P Witham</v>
          </cell>
          <cell r="D217">
            <v>81082.52</v>
          </cell>
          <cell r="E217">
            <v>56427.25</v>
          </cell>
          <cell r="F217">
            <v>103968</v>
          </cell>
          <cell r="G217">
            <v>75144.570000000007</v>
          </cell>
          <cell r="H217"/>
          <cell r="I217"/>
          <cell r="J217"/>
          <cell r="K217"/>
          <cell r="L217"/>
          <cell r="M217"/>
          <cell r="N217"/>
        </row>
        <row r="218">
          <cell r="B218">
            <v>2911</v>
          </cell>
          <cell r="C218" t="str">
            <v>South Green C I &amp; N Billericay</v>
          </cell>
          <cell r="D218">
            <v>92801.66</v>
          </cell>
          <cell r="E218">
            <v>71007.360000000001</v>
          </cell>
          <cell r="F218">
            <v>77356</v>
          </cell>
          <cell r="G218">
            <v>118092.92</v>
          </cell>
          <cell r="H218">
            <v>146853.46</v>
          </cell>
          <cell r="I218">
            <v>135466.22</v>
          </cell>
          <cell r="J218">
            <v>151131.92999999993</v>
          </cell>
          <cell r="K218">
            <v>197828.43999999994</v>
          </cell>
          <cell r="L218">
            <v>180939.35000000033</v>
          </cell>
          <cell r="M218">
            <v>106507.56000000006</v>
          </cell>
          <cell r="N218">
            <v>155343.57000000053</v>
          </cell>
        </row>
        <row r="219">
          <cell r="B219">
            <v>2918</v>
          </cell>
          <cell r="C219" t="str">
            <v>Willowbrook C P, Hutton</v>
          </cell>
          <cell r="D219">
            <v>75658.179999999993</v>
          </cell>
          <cell r="E219">
            <v>83340.5</v>
          </cell>
          <cell r="F219">
            <v>162787</v>
          </cell>
          <cell r="G219">
            <v>189781.8</v>
          </cell>
          <cell r="H219">
            <v>190661.58</v>
          </cell>
          <cell r="I219">
            <v>205231.44</v>
          </cell>
          <cell r="J219">
            <v>195381.21999999997</v>
          </cell>
          <cell r="K219">
            <v>161733.73999999976</v>
          </cell>
          <cell r="L219">
            <v>228543.22000000044</v>
          </cell>
          <cell r="M219">
            <v>269029.74</v>
          </cell>
          <cell r="N219">
            <v>246645.52000000002</v>
          </cell>
        </row>
        <row r="220">
          <cell r="B220">
            <v>2919</v>
          </cell>
          <cell r="C220" t="str">
            <v>Warley C P Brentwood</v>
          </cell>
          <cell r="D220">
            <v>74290.83</v>
          </cell>
          <cell r="E220">
            <v>60747.47</v>
          </cell>
          <cell r="F220">
            <v>80503</v>
          </cell>
          <cell r="G220">
            <v>47713.01</v>
          </cell>
          <cell r="H220">
            <v>86421.759999999995</v>
          </cell>
          <cell r="I220">
            <v>49382.85</v>
          </cell>
          <cell r="J220">
            <v>79625.149999999907</v>
          </cell>
          <cell r="K220">
            <v>28060.719999999998</v>
          </cell>
          <cell r="L220">
            <v>22345.849999999395</v>
          </cell>
          <cell r="M220">
            <v>91254.170000000391</v>
          </cell>
          <cell r="N220">
            <v>110806.76000000024</v>
          </cell>
        </row>
        <row r="221">
          <cell r="B221">
            <v>2928</v>
          </cell>
          <cell r="C221" t="str">
            <v>Barnes Farm C I Chelmsford</v>
          </cell>
          <cell r="D221">
            <v>75445.240000000005</v>
          </cell>
          <cell r="E221">
            <v>38672.82</v>
          </cell>
          <cell r="F221">
            <v>76846</v>
          </cell>
          <cell r="G221">
            <v>70894.38</v>
          </cell>
          <cell r="H221">
            <v>27554.33</v>
          </cell>
          <cell r="I221">
            <v>55133.68</v>
          </cell>
          <cell r="J221"/>
          <cell r="K221"/>
          <cell r="L221"/>
          <cell r="M221"/>
          <cell r="N221"/>
        </row>
        <row r="222">
          <cell r="B222">
            <v>2950</v>
          </cell>
          <cell r="C222" t="str">
            <v>Writtle C J</v>
          </cell>
          <cell r="D222">
            <v>181933.24</v>
          </cell>
          <cell r="E222">
            <v>219933.84</v>
          </cell>
          <cell r="F222">
            <v>252289</v>
          </cell>
          <cell r="G222">
            <v>219527.86</v>
          </cell>
          <cell r="H222">
            <v>236600.37</v>
          </cell>
          <cell r="I222">
            <v>248875.93</v>
          </cell>
          <cell r="J222">
            <v>269971.12</v>
          </cell>
          <cell r="K222">
            <v>232944.87000000034</v>
          </cell>
          <cell r="L222">
            <v>222356.19999999972</v>
          </cell>
          <cell r="M222">
            <v>150186.41999999969</v>
          </cell>
          <cell r="N222">
            <v>274436.91999999946</v>
          </cell>
        </row>
        <row r="223">
          <cell r="B223">
            <v>2973</v>
          </cell>
          <cell r="C223" t="str">
            <v>Buckhurst Hill C P</v>
          </cell>
          <cell r="D223">
            <v>207773.72</v>
          </cell>
          <cell r="E223">
            <v>188636.5</v>
          </cell>
          <cell r="F223">
            <v>247520</v>
          </cell>
          <cell r="G223">
            <v>225744.06</v>
          </cell>
          <cell r="H223">
            <v>103741.39</v>
          </cell>
          <cell r="I223">
            <v>81642.94</v>
          </cell>
          <cell r="J223">
            <v>-19655.580000000307</v>
          </cell>
          <cell r="K223"/>
          <cell r="L223"/>
          <cell r="M223"/>
          <cell r="N223"/>
        </row>
        <row r="224">
          <cell r="B224">
            <v>2981</v>
          </cell>
          <cell r="C224" t="str">
            <v>Leigh Beck C J Canvey Island</v>
          </cell>
          <cell r="D224">
            <v>157351.79</v>
          </cell>
          <cell r="E224">
            <v>152841.01</v>
          </cell>
          <cell r="F224">
            <v>163180</v>
          </cell>
          <cell r="G224">
            <v>94599.28</v>
          </cell>
          <cell r="H224">
            <v>46598.52</v>
          </cell>
          <cell r="I224"/>
          <cell r="J224"/>
          <cell r="K224"/>
          <cell r="L224"/>
          <cell r="M224"/>
          <cell r="N224"/>
        </row>
        <row r="225">
          <cell r="B225">
            <v>2983</v>
          </cell>
          <cell r="C225" t="str">
            <v>Harlowbury C P Harlow</v>
          </cell>
          <cell r="D225">
            <v>55510.11</v>
          </cell>
          <cell r="E225">
            <v>85713.25</v>
          </cell>
          <cell r="F225">
            <v>115184</v>
          </cell>
          <cell r="G225">
            <v>71410.009999999995</v>
          </cell>
          <cell r="H225">
            <v>77152.070000000007</v>
          </cell>
          <cell r="I225"/>
          <cell r="J225"/>
          <cell r="K225"/>
          <cell r="L225"/>
          <cell r="M225"/>
          <cell r="N225"/>
        </row>
        <row r="226">
          <cell r="B226">
            <v>2994</v>
          </cell>
          <cell r="C226" t="str">
            <v>Maylandsea C P</v>
          </cell>
          <cell r="D226">
            <v>26555.200000000001</v>
          </cell>
          <cell r="E226">
            <v>10910.01</v>
          </cell>
          <cell r="F226">
            <v>80594</v>
          </cell>
          <cell r="G226"/>
          <cell r="H226"/>
          <cell r="I226"/>
          <cell r="J226"/>
          <cell r="K226"/>
          <cell r="L226"/>
          <cell r="M226"/>
          <cell r="N226"/>
        </row>
        <row r="227">
          <cell r="B227">
            <v>2995</v>
          </cell>
          <cell r="C227" t="str">
            <v>Potter Street C P Harlow</v>
          </cell>
          <cell r="D227">
            <v>63133.55</v>
          </cell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</row>
        <row r="228">
          <cell r="B228">
            <v>2998</v>
          </cell>
          <cell r="C228" t="str">
            <v>William Read CP Canvey Island</v>
          </cell>
          <cell r="D228">
            <v>-56484.63</v>
          </cell>
          <cell r="E228">
            <v>-22600.14</v>
          </cell>
          <cell r="F228">
            <v>20332</v>
          </cell>
          <cell r="G228">
            <v>95437.98</v>
          </cell>
          <cell r="H228">
            <v>137750.31</v>
          </cell>
          <cell r="I228">
            <v>83984.76</v>
          </cell>
          <cell r="J228">
            <v>169443.65999999992</v>
          </cell>
          <cell r="K228">
            <v>106612.37000000011</v>
          </cell>
          <cell r="L228">
            <v>179532.62000000034</v>
          </cell>
          <cell r="M228">
            <v>287659.96999999974</v>
          </cell>
          <cell r="N228"/>
        </row>
        <row r="229">
          <cell r="B229">
            <v>2999</v>
          </cell>
          <cell r="C229" t="str">
            <v>Rayleigh C P</v>
          </cell>
          <cell r="D229">
            <v>243473.95</v>
          </cell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</row>
        <row r="230">
          <cell r="B230">
            <v>3001</v>
          </cell>
          <cell r="C230" t="str">
            <v>Kendall CE P Colchester</v>
          </cell>
          <cell r="D230">
            <v>142221.66</v>
          </cell>
          <cell r="E230">
            <v>160968.07</v>
          </cell>
          <cell r="F230">
            <v>147746</v>
          </cell>
          <cell r="G230">
            <v>105567.17</v>
          </cell>
          <cell r="H230">
            <v>134023.26</v>
          </cell>
          <cell r="I230">
            <v>139704.87</v>
          </cell>
          <cell r="J230">
            <v>146671.89000000013</v>
          </cell>
          <cell r="K230">
            <v>127903.70000000019</v>
          </cell>
          <cell r="L230">
            <v>166047.79999999999</v>
          </cell>
          <cell r="M230">
            <v>119437.2799999998</v>
          </cell>
          <cell r="N230">
            <v>88806.340000000084</v>
          </cell>
        </row>
        <row r="231">
          <cell r="B231">
            <v>3003</v>
          </cell>
          <cell r="C231" t="str">
            <v>St Johns CE V/C P Colchester</v>
          </cell>
          <cell r="D231">
            <v>104445.9</v>
          </cell>
          <cell r="E231">
            <v>132334.66</v>
          </cell>
          <cell r="F231">
            <v>145482</v>
          </cell>
          <cell r="G231">
            <v>164287.35999999999</v>
          </cell>
          <cell r="H231">
            <v>202866.45</v>
          </cell>
          <cell r="I231">
            <v>208894.51</v>
          </cell>
          <cell r="J231">
            <v>226618.90999999992</v>
          </cell>
          <cell r="K231">
            <v>190261.58000000007</v>
          </cell>
          <cell r="L231">
            <v>226622.34000000032</v>
          </cell>
          <cell r="M231">
            <v>397567.52999999933</v>
          </cell>
          <cell r="N231">
            <v>290929.50999999978</v>
          </cell>
        </row>
        <row r="232">
          <cell r="B232">
            <v>3006</v>
          </cell>
          <cell r="C232" t="str">
            <v>Holy Trinity CE P Halstead</v>
          </cell>
          <cell r="D232">
            <v>117641.37</v>
          </cell>
          <cell r="E232">
            <v>148500.06</v>
          </cell>
          <cell r="F232">
            <v>115219</v>
          </cell>
          <cell r="G232">
            <v>113751.29</v>
          </cell>
          <cell r="H232">
            <v>96197.51</v>
          </cell>
          <cell r="I232">
            <v>114060.62</v>
          </cell>
          <cell r="J232">
            <v>119306.40999999968</v>
          </cell>
          <cell r="K232">
            <v>141615.22999999998</v>
          </cell>
          <cell r="L232">
            <v>143089.74999999977</v>
          </cell>
          <cell r="M232">
            <v>148601.60999999964</v>
          </cell>
          <cell r="N232">
            <v>97738.970000000205</v>
          </cell>
        </row>
        <row r="233">
          <cell r="B233">
            <v>3008</v>
          </cell>
          <cell r="C233" t="str">
            <v>St Andrews CE P Bulmer</v>
          </cell>
          <cell r="D233">
            <v>34121.919999999998</v>
          </cell>
          <cell r="E233">
            <v>59561.36</v>
          </cell>
          <cell r="F233">
            <v>75662</v>
          </cell>
          <cell r="G233">
            <v>98009.03</v>
          </cell>
          <cell r="H233">
            <v>109432.33000000002</v>
          </cell>
          <cell r="I233">
            <v>210339.38</v>
          </cell>
          <cell r="J233">
            <v>38143.219999999972</v>
          </cell>
          <cell r="K233">
            <v>46431.190000000119</v>
          </cell>
          <cell r="L233">
            <v>36134.620000000054</v>
          </cell>
          <cell r="M233">
            <v>56626.650000000023</v>
          </cell>
          <cell r="N233">
            <v>69582.270000000135</v>
          </cell>
        </row>
        <row r="234">
          <cell r="B234">
            <v>3009</v>
          </cell>
          <cell r="C234" t="str">
            <v>St Giles CE P Gt Maplestead</v>
          </cell>
          <cell r="D234">
            <v>29815.1</v>
          </cell>
          <cell r="E234">
            <v>45056.74</v>
          </cell>
          <cell r="F234">
            <v>24800</v>
          </cell>
          <cell r="G234">
            <v>27018.10999999987</v>
          </cell>
          <cell r="H234">
            <v>52342.28</v>
          </cell>
          <cell r="I234">
            <v>-90055.509999999893</v>
          </cell>
          <cell r="J234">
            <v>38787.150000000023</v>
          </cell>
          <cell r="K234">
            <v>23133.169999999925</v>
          </cell>
          <cell r="L234">
            <v>37605.770000000019</v>
          </cell>
          <cell r="M234">
            <v>73563.569999999949</v>
          </cell>
          <cell r="N234">
            <v>73075.820000000182</v>
          </cell>
        </row>
        <row r="235">
          <cell r="B235">
            <v>3010</v>
          </cell>
          <cell r="C235" t="str">
            <v>St Andrews CE P Gt Yeldham</v>
          </cell>
          <cell r="D235">
            <v>67214.210000000079</v>
          </cell>
          <cell r="E235">
            <v>50333.5</v>
          </cell>
          <cell r="F235">
            <v>22982</v>
          </cell>
          <cell r="G235">
            <v>52446.3</v>
          </cell>
          <cell r="H235">
            <v>72249.02</v>
          </cell>
          <cell r="I235">
            <v>92548.09</v>
          </cell>
          <cell r="J235">
            <v>139081.65999999992</v>
          </cell>
          <cell r="K235"/>
          <cell r="L235"/>
          <cell r="M235"/>
          <cell r="N235"/>
        </row>
        <row r="236">
          <cell r="B236">
            <v>3013</v>
          </cell>
          <cell r="C236" t="str">
            <v>St Peters CE P Sible Hedingham</v>
          </cell>
          <cell r="D236">
            <v>85057.68</v>
          </cell>
          <cell r="E236">
            <v>86271.95</v>
          </cell>
          <cell r="F236">
            <v>97266</v>
          </cell>
          <cell r="G236">
            <v>80149.25</v>
          </cell>
          <cell r="H236">
            <v>102840.64</v>
          </cell>
          <cell r="I236">
            <v>111240.23</v>
          </cell>
          <cell r="J236">
            <v>132160.30999999994</v>
          </cell>
          <cell r="K236">
            <v>119875.01000000001</v>
          </cell>
          <cell r="L236">
            <v>144630.17000000027</v>
          </cell>
          <cell r="M236">
            <v>122485.44000000041</v>
          </cell>
          <cell r="N236">
            <v>102053.18999999994</v>
          </cell>
        </row>
        <row r="237">
          <cell r="B237">
            <v>3015</v>
          </cell>
          <cell r="C237" t="str">
            <v>St Margarets CE P Toppesfield</v>
          </cell>
          <cell r="D237">
            <v>54287</v>
          </cell>
          <cell r="E237">
            <v>50755.92</v>
          </cell>
          <cell r="F237">
            <v>51049</v>
          </cell>
          <cell r="G237">
            <v>60004.91</v>
          </cell>
          <cell r="H237">
            <v>45311.199999999997</v>
          </cell>
          <cell r="I237">
            <v>42673.29</v>
          </cell>
          <cell r="J237">
            <v>48153.430000000051</v>
          </cell>
          <cell r="K237">
            <v>59024.860000000161</v>
          </cell>
          <cell r="L237">
            <v>90114.300000000047</v>
          </cell>
          <cell r="M237">
            <v>72378.180000000168</v>
          </cell>
          <cell r="N237">
            <v>60983.870000000112</v>
          </cell>
        </row>
        <row r="238">
          <cell r="B238">
            <v>3018</v>
          </cell>
          <cell r="C238" t="str">
            <v>Boxted CE P</v>
          </cell>
          <cell r="D238">
            <v>19815.78</v>
          </cell>
          <cell r="E238">
            <v>2423.59</v>
          </cell>
          <cell r="F238">
            <v>22379</v>
          </cell>
          <cell r="G238">
            <v>117147.97</v>
          </cell>
          <cell r="H238">
            <v>96769.5</v>
          </cell>
          <cell r="I238">
            <v>176460.79999999999</v>
          </cell>
          <cell r="J238">
            <v>197599.09000000032</v>
          </cell>
          <cell r="K238">
            <v>188696.73999999976</v>
          </cell>
          <cell r="L238">
            <v>214059.48999999976</v>
          </cell>
          <cell r="M238">
            <v>191539.1399999999</v>
          </cell>
          <cell r="N238">
            <v>165514.8199999996</v>
          </cell>
        </row>
        <row r="239">
          <cell r="B239">
            <v>3019</v>
          </cell>
          <cell r="C239" t="str">
            <v>Chappel CE P</v>
          </cell>
          <cell r="D239">
            <v>51314.62</v>
          </cell>
          <cell r="E239">
            <v>66822.86</v>
          </cell>
          <cell r="F239">
            <v>60085</v>
          </cell>
          <cell r="G239">
            <v>86044.19</v>
          </cell>
          <cell r="H239">
            <v>94284.160000000003</v>
          </cell>
          <cell r="I239">
            <v>70229.429999999993</v>
          </cell>
          <cell r="J239">
            <v>40712.839999999851</v>
          </cell>
          <cell r="K239">
            <v>34705.739999999874</v>
          </cell>
          <cell r="L239">
            <v>63105.160000000149</v>
          </cell>
          <cell r="M239">
            <v>47747.349999999977</v>
          </cell>
          <cell r="N239">
            <v>12769.809999999707</v>
          </cell>
        </row>
        <row r="240">
          <cell r="B240">
            <v>3020</v>
          </cell>
          <cell r="C240" t="str">
            <v>Copford CE P</v>
          </cell>
          <cell r="D240">
            <v>116716.64</v>
          </cell>
          <cell r="E240">
            <v>128736.37</v>
          </cell>
          <cell r="F240">
            <v>107375</v>
          </cell>
          <cell r="G240">
            <v>118638.36</v>
          </cell>
          <cell r="H240">
            <v>109473.5</v>
          </cell>
          <cell r="I240">
            <v>121637.03</v>
          </cell>
          <cell r="J240">
            <v>153084.65999999992</v>
          </cell>
          <cell r="K240">
            <v>182799.33999999973</v>
          </cell>
          <cell r="L240">
            <v>222441.26</v>
          </cell>
          <cell r="M240">
            <v>210049.87000000058</v>
          </cell>
          <cell r="N240">
            <v>255101.10000000033</v>
          </cell>
        </row>
        <row r="241">
          <cell r="B241">
            <v>3021</v>
          </cell>
          <cell r="C241" t="str">
            <v>Eight Ash Green CE P</v>
          </cell>
          <cell r="D241">
            <v>196727.3</v>
          </cell>
          <cell r="E241">
            <v>154014.60999999999</v>
          </cell>
          <cell r="F241">
            <v>166917</v>
          </cell>
          <cell r="G241">
            <v>190222.75</v>
          </cell>
          <cell r="H241">
            <v>212509.61</v>
          </cell>
          <cell r="I241">
            <v>213064.42</v>
          </cell>
          <cell r="J241">
            <v>194096.94000000018</v>
          </cell>
          <cell r="K241">
            <v>183205.03000000026</v>
          </cell>
          <cell r="L241">
            <v>166996.5</v>
          </cell>
          <cell r="M241">
            <v>147615.36000000034</v>
          </cell>
          <cell r="N241">
            <v>145127.05999999971</v>
          </cell>
        </row>
        <row r="242">
          <cell r="B242">
            <v>3022</v>
          </cell>
          <cell r="C242" t="str">
            <v>Dedham CE P</v>
          </cell>
          <cell r="D242">
            <v>62304.800000000003</v>
          </cell>
          <cell r="E242">
            <v>83756.39</v>
          </cell>
          <cell r="F242">
            <v>100639</v>
          </cell>
          <cell r="G242">
            <v>84048.21</v>
          </cell>
          <cell r="H242">
            <v>76629.240000000005</v>
          </cell>
          <cell r="I242">
            <v>59696.3</v>
          </cell>
          <cell r="J242">
            <v>44570.140000000014</v>
          </cell>
          <cell r="K242">
            <v>31369.530000000144</v>
          </cell>
          <cell r="L242">
            <v>79890.750000000116</v>
          </cell>
          <cell r="M242">
            <v>123684.6100000001</v>
          </cell>
          <cell r="N242">
            <v>113467.48999999976</v>
          </cell>
        </row>
        <row r="243">
          <cell r="B243">
            <v>3023</v>
          </cell>
          <cell r="C243" t="str">
            <v>St Lawrence CE (C) P Rowhedge</v>
          </cell>
          <cell r="D243">
            <v>131158.48000000001</v>
          </cell>
          <cell r="E243">
            <v>108534.21</v>
          </cell>
          <cell r="F243">
            <v>114919</v>
          </cell>
          <cell r="G243">
            <v>156672.67000000001</v>
          </cell>
          <cell r="H243">
            <v>189741.15</v>
          </cell>
          <cell r="I243">
            <v>201032.23</v>
          </cell>
          <cell r="J243">
            <v>179978.81</v>
          </cell>
          <cell r="K243">
            <v>247056.89999999991</v>
          </cell>
          <cell r="L243">
            <v>361089.26</v>
          </cell>
          <cell r="M243">
            <v>323703.50000000023</v>
          </cell>
          <cell r="N243">
            <v>335948.96000000043</v>
          </cell>
        </row>
        <row r="244">
          <cell r="B244">
            <v>3024</v>
          </cell>
          <cell r="C244" t="str">
            <v>All Saints CE P Fordham</v>
          </cell>
          <cell r="D244">
            <v>44949.760000000002</v>
          </cell>
          <cell r="E244">
            <v>23793.78</v>
          </cell>
          <cell r="F244">
            <v>22187</v>
          </cell>
          <cell r="G244">
            <v>58213.79</v>
          </cell>
          <cell r="H244">
            <v>56577.13</v>
          </cell>
          <cell r="I244">
            <v>32981.86</v>
          </cell>
          <cell r="J244">
            <v>20220.64000000013</v>
          </cell>
          <cell r="K244">
            <v>3440.3500000002095</v>
          </cell>
          <cell r="L244">
            <v>20614.989999999991</v>
          </cell>
          <cell r="M244">
            <v>60843.4099999998</v>
          </cell>
          <cell r="N244">
            <v>-6568.9200000000419</v>
          </cell>
        </row>
        <row r="245">
          <cell r="B245">
            <v>3025</v>
          </cell>
          <cell r="C245" t="str">
            <v>Great Tey CE (Cont) P</v>
          </cell>
          <cell r="D245">
            <v>48833.23</v>
          </cell>
          <cell r="E245">
            <v>64202.85</v>
          </cell>
          <cell r="F245">
            <v>64494</v>
          </cell>
          <cell r="G245">
            <v>49318.69</v>
          </cell>
          <cell r="H245">
            <v>36151.74</v>
          </cell>
          <cell r="I245">
            <v>46074.58</v>
          </cell>
          <cell r="J245">
            <v>52876.020000000019</v>
          </cell>
          <cell r="K245">
            <v>37827.599999999977</v>
          </cell>
          <cell r="L245">
            <v>40197.089999999909</v>
          </cell>
          <cell r="M245">
            <v>26577.020000000135</v>
          </cell>
          <cell r="N245">
            <v>20606.380000000121</v>
          </cell>
        </row>
        <row r="246">
          <cell r="B246">
            <v>3026</v>
          </cell>
          <cell r="C246" t="str">
            <v>Layer de la Haye CE P</v>
          </cell>
          <cell r="D246">
            <v>90018.16</v>
          </cell>
          <cell r="E246">
            <v>89538.63</v>
          </cell>
          <cell r="F246">
            <v>103986</v>
          </cell>
          <cell r="G246">
            <v>97237.26</v>
          </cell>
          <cell r="H246">
            <v>89089.5</v>
          </cell>
          <cell r="I246">
            <v>74624.52</v>
          </cell>
          <cell r="J246">
            <v>40544.849999999744</v>
          </cell>
          <cell r="K246">
            <v>37958.090000000084</v>
          </cell>
          <cell r="L246">
            <v>92038.590000000084</v>
          </cell>
          <cell r="M246">
            <v>90020.810000000289</v>
          </cell>
          <cell r="N246">
            <v>79653.630000000121</v>
          </cell>
        </row>
        <row r="247">
          <cell r="B247">
            <v>3027</v>
          </cell>
          <cell r="C247" t="str">
            <v>St Andrews CE P Marks Tey</v>
          </cell>
          <cell r="D247">
            <v>103553.2</v>
          </cell>
          <cell r="E247">
            <v>86241.58</v>
          </cell>
          <cell r="F247">
            <v>82474</v>
          </cell>
          <cell r="G247">
            <v>44363.59</v>
          </cell>
          <cell r="H247">
            <v>61737.94</v>
          </cell>
          <cell r="I247">
            <v>59887.14</v>
          </cell>
          <cell r="J247">
            <v>75460.769999999902</v>
          </cell>
          <cell r="K247">
            <v>61164.980000000098</v>
          </cell>
          <cell r="L247">
            <v>117471.62999999977</v>
          </cell>
          <cell r="M247">
            <v>105237.22999999998</v>
          </cell>
          <cell r="N247">
            <v>134677.89000000025</v>
          </cell>
        </row>
        <row r="248">
          <cell r="B248">
            <v>3028</v>
          </cell>
          <cell r="C248" t="str">
            <v>St Lukes Church P Tiptree</v>
          </cell>
          <cell r="D248">
            <v>36807.269999999997</v>
          </cell>
          <cell r="E248">
            <v>62892.82</v>
          </cell>
          <cell r="F248">
            <v>42103</v>
          </cell>
          <cell r="G248">
            <v>43340.17</v>
          </cell>
          <cell r="H248">
            <v>59500.51</v>
          </cell>
          <cell r="I248">
            <v>73243.600000000006</v>
          </cell>
          <cell r="J248">
            <v>139317.18999999948</v>
          </cell>
          <cell r="K248">
            <v>145462.12999999989</v>
          </cell>
          <cell r="L248">
            <v>162678.13000000035</v>
          </cell>
          <cell r="M248">
            <v>216757.81999999983</v>
          </cell>
          <cell r="N248">
            <v>155078.86999999988</v>
          </cell>
        </row>
        <row r="249">
          <cell r="B249">
            <v>3029</v>
          </cell>
          <cell r="C249" t="str">
            <v>Heathlands CE P West Bergholt</v>
          </cell>
          <cell r="D249">
            <v>74717.11</v>
          </cell>
          <cell r="E249">
            <v>80392.240000000005</v>
          </cell>
          <cell r="F249">
            <v>81490</v>
          </cell>
          <cell r="G249">
            <v>57211.46</v>
          </cell>
          <cell r="H249">
            <v>51604.82</v>
          </cell>
          <cell r="I249">
            <v>84155.55</v>
          </cell>
          <cell r="J249">
            <v>87782.58</v>
          </cell>
          <cell r="K249">
            <v>47189.279999999999</v>
          </cell>
          <cell r="L249">
            <v>74259.62</v>
          </cell>
          <cell r="M249">
            <v>160500.06999999937</v>
          </cell>
          <cell r="N249">
            <v>127972.97999999952</v>
          </cell>
        </row>
        <row r="250">
          <cell r="B250">
            <v>3030</v>
          </cell>
          <cell r="C250" t="str">
            <v>St Marys CE P Ardleigh</v>
          </cell>
          <cell r="D250">
            <v>84223.69</v>
          </cell>
          <cell r="E250">
            <v>74266.62</v>
          </cell>
          <cell r="F250">
            <v>59928</v>
          </cell>
          <cell r="G250">
            <v>36736.5</v>
          </cell>
          <cell r="H250">
            <v>30074.98</v>
          </cell>
          <cell r="I250">
            <v>16532.45</v>
          </cell>
          <cell r="J250">
            <v>43632.009999999893</v>
          </cell>
          <cell r="K250">
            <v>749.40999999979977</v>
          </cell>
          <cell r="L250">
            <v>29871.6599999998</v>
          </cell>
          <cell r="M250">
            <v>26156.829999999842</v>
          </cell>
          <cell r="N250">
            <v>23353.000000000233</v>
          </cell>
        </row>
        <row r="251">
          <cell r="B251">
            <v>3032</v>
          </cell>
          <cell r="C251" t="str">
            <v>St Georges CE P Gt Bromley</v>
          </cell>
          <cell r="D251">
            <v>19091.22</v>
          </cell>
          <cell r="E251">
            <v>73222.81</v>
          </cell>
          <cell r="F251">
            <v>116012</v>
          </cell>
          <cell r="G251">
            <v>136454.5</v>
          </cell>
          <cell r="H251">
            <v>142031.53</v>
          </cell>
          <cell r="I251">
            <v>122185.74</v>
          </cell>
          <cell r="J251">
            <v>109456.4800000001</v>
          </cell>
          <cell r="K251">
            <v>95845.569999999949</v>
          </cell>
          <cell r="L251">
            <v>70143.140000000014</v>
          </cell>
          <cell r="M251">
            <v>131783.04000000027</v>
          </cell>
          <cell r="N251">
            <v>102570.54000000027</v>
          </cell>
        </row>
        <row r="252">
          <cell r="B252">
            <v>3037</v>
          </cell>
          <cell r="C252" t="str">
            <v>Mistley Norman CE P</v>
          </cell>
          <cell r="D252">
            <v>51088.87</v>
          </cell>
          <cell r="E252">
            <v>52323.53</v>
          </cell>
          <cell r="F252">
            <v>25282</v>
          </cell>
          <cell r="G252"/>
          <cell r="H252"/>
          <cell r="I252"/>
          <cell r="J252"/>
          <cell r="K252"/>
          <cell r="L252"/>
          <cell r="M252"/>
          <cell r="N252"/>
        </row>
        <row r="253">
          <cell r="B253">
            <v>3040</v>
          </cell>
          <cell r="C253" t="str">
            <v>Parsons Heath CE (Cont) P Colchester</v>
          </cell>
          <cell r="D253">
            <v>24232.98</v>
          </cell>
          <cell r="E253">
            <v>1509.84</v>
          </cell>
          <cell r="F253">
            <v>32267</v>
          </cell>
          <cell r="G253">
            <v>13929.23</v>
          </cell>
          <cell r="H253">
            <v>24725.42</v>
          </cell>
          <cell r="I253">
            <v>7214.07</v>
          </cell>
          <cell r="J253">
            <v>44141.04999999993</v>
          </cell>
          <cell r="K253">
            <v>50589.680000000168</v>
          </cell>
          <cell r="L253">
            <v>107054.32999999996</v>
          </cell>
          <cell r="M253">
            <v>45410.549999999348</v>
          </cell>
          <cell r="N253">
            <v>47315.560000000056</v>
          </cell>
        </row>
        <row r="254">
          <cell r="B254">
            <v>3102</v>
          </cell>
          <cell r="C254" t="str">
            <v>St Nicholas CofE Primary, Rawreth</v>
          </cell>
          <cell r="D254">
            <v>34294.449999999997</v>
          </cell>
          <cell r="E254">
            <v>27936.14</v>
          </cell>
          <cell r="F254">
            <v>55882</v>
          </cell>
          <cell r="G254">
            <v>64703.62</v>
          </cell>
          <cell r="H254">
            <v>92460.74</v>
          </cell>
          <cell r="I254">
            <v>100545.99</v>
          </cell>
          <cell r="J254">
            <v>69638.579999999958</v>
          </cell>
          <cell r="K254">
            <v>99399.319999999949</v>
          </cell>
          <cell r="L254">
            <v>120016.43999999994</v>
          </cell>
          <cell r="M254">
            <v>143911.80000000005</v>
          </cell>
          <cell r="N254">
            <v>81136.019999999786</v>
          </cell>
        </row>
        <row r="255">
          <cell r="B255">
            <v>3103</v>
          </cell>
          <cell r="C255" t="str">
            <v>Canewdon Endowed P &amp; N</v>
          </cell>
          <cell r="D255">
            <v>7341.98</v>
          </cell>
          <cell r="E255">
            <v>21592.03</v>
          </cell>
          <cell r="F255">
            <v>82546</v>
          </cell>
          <cell r="G255">
            <v>87832.67</v>
          </cell>
          <cell r="H255">
            <v>58761.34</v>
          </cell>
          <cell r="I255">
            <v>18208.349999999999</v>
          </cell>
          <cell r="J255">
            <v>-113.12999999988824</v>
          </cell>
          <cell r="K255">
            <v>7253.0799999999581</v>
          </cell>
          <cell r="L255">
            <v>-3962.640000000014</v>
          </cell>
          <cell r="M255">
            <v>21531.809999999939</v>
          </cell>
          <cell r="N255">
            <v>55.869999999995343</v>
          </cell>
        </row>
        <row r="256">
          <cell r="B256">
            <v>3122</v>
          </cell>
          <cell r="C256" t="str">
            <v>St Johns CE P Buckhurst Hill</v>
          </cell>
          <cell r="D256">
            <v>31803.14</v>
          </cell>
          <cell r="E256">
            <v>19247.509999999998</v>
          </cell>
          <cell r="F256">
            <v>8190</v>
          </cell>
          <cell r="G256">
            <v>36.68</v>
          </cell>
          <cell r="H256">
            <v>30435.67</v>
          </cell>
          <cell r="I256">
            <v>180357.24</v>
          </cell>
          <cell r="J256"/>
          <cell r="K256"/>
          <cell r="L256"/>
          <cell r="M256"/>
          <cell r="N256"/>
        </row>
        <row r="257">
          <cell r="B257">
            <v>3123</v>
          </cell>
          <cell r="C257" t="str">
            <v>Coopersale &amp; Theydon Garnon CE P</v>
          </cell>
          <cell r="D257">
            <v>95729.279999999999</v>
          </cell>
          <cell r="E257">
            <v>106046.41</v>
          </cell>
          <cell r="F257">
            <v>153066</v>
          </cell>
          <cell r="G257">
            <v>156367.44</v>
          </cell>
          <cell r="H257">
            <v>24600.19</v>
          </cell>
          <cell r="I257">
            <v>82323.210000000006</v>
          </cell>
          <cell r="J257">
            <v>121548.0210000003</v>
          </cell>
          <cell r="K257">
            <v>128129.5700000003</v>
          </cell>
          <cell r="L257">
            <v>161838.2799999998</v>
          </cell>
          <cell r="M257">
            <v>230219.59999999986</v>
          </cell>
          <cell r="N257">
            <v>167663.92000000039</v>
          </cell>
        </row>
        <row r="258">
          <cell r="B258">
            <v>3124</v>
          </cell>
          <cell r="C258" t="str">
            <v>High Beech CE (VC) P</v>
          </cell>
          <cell r="D258">
            <v>54517.85</v>
          </cell>
          <cell r="E258">
            <v>73435.460000000006</v>
          </cell>
          <cell r="F258">
            <v>59761</v>
          </cell>
          <cell r="G258">
            <v>72648.13</v>
          </cell>
          <cell r="H258">
            <v>18233.87</v>
          </cell>
          <cell r="I258">
            <v>-15020.019999999786</v>
          </cell>
          <cell r="J258"/>
          <cell r="K258"/>
          <cell r="L258"/>
          <cell r="M258"/>
          <cell r="N258"/>
        </row>
        <row r="259">
          <cell r="B259">
            <v>3125</v>
          </cell>
          <cell r="C259" t="str">
            <v>Epping Upland CE P</v>
          </cell>
          <cell r="D259">
            <v>46698.43</v>
          </cell>
          <cell r="E259">
            <v>23165.78</v>
          </cell>
          <cell r="F259">
            <v>37606</v>
          </cell>
          <cell r="G259">
            <v>64606.51</v>
          </cell>
          <cell r="H259">
            <v>23140.45</v>
          </cell>
          <cell r="I259">
            <v>50332.86</v>
          </cell>
          <cell r="J259"/>
          <cell r="K259"/>
          <cell r="L259"/>
          <cell r="M259"/>
          <cell r="N259"/>
        </row>
        <row r="260">
          <cell r="B260">
            <v>3128</v>
          </cell>
          <cell r="C260" t="str">
            <v>Fawbert &amp; Barnards Undl P Harlow</v>
          </cell>
          <cell r="D260">
            <v>46046.48</v>
          </cell>
          <cell r="E260">
            <v>103474.63</v>
          </cell>
          <cell r="F260">
            <v>101081</v>
          </cell>
          <cell r="G260">
            <v>64359.63</v>
          </cell>
          <cell r="H260">
            <v>72268.06</v>
          </cell>
          <cell r="I260"/>
          <cell r="J260"/>
          <cell r="K260"/>
          <cell r="L260"/>
          <cell r="M260"/>
          <cell r="N260"/>
        </row>
        <row r="261">
          <cell r="B261">
            <v>3131</v>
          </cell>
          <cell r="C261" t="str">
            <v>Sheering CE P</v>
          </cell>
          <cell r="D261">
            <v>41666.519999999997</v>
          </cell>
          <cell r="E261">
            <v>63395.61</v>
          </cell>
          <cell r="F261">
            <v>61585</v>
          </cell>
          <cell r="G261">
            <v>43314.559999999998</v>
          </cell>
          <cell r="H261">
            <v>41184.17</v>
          </cell>
          <cell r="I261">
            <v>67819.75</v>
          </cell>
          <cell r="J261">
            <v>73531.099999999977</v>
          </cell>
          <cell r="K261">
            <v>43587.130000000005</v>
          </cell>
          <cell r="L261">
            <v>47819.469999999972</v>
          </cell>
          <cell r="M261">
            <v>7709.4700000000885</v>
          </cell>
          <cell r="N261">
            <v>-8151.1599999999162</v>
          </cell>
        </row>
        <row r="262">
          <cell r="B262">
            <v>3132</v>
          </cell>
          <cell r="C262" t="str">
            <v>William Martin CE J Harlow</v>
          </cell>
          <cell r="D262">
            <v>29838.28</v>
          </cell>
          <cell r="E262">
            <v>36550.769999999997</v>
          </cell>
          <cell r="F262">
            <v>64334</v>
          </cell>
          <cell r="G262">
            <v>38547.06</v>
          </cell>
          <cell r="H262">
            <v>-8927.99</v>
          </cell>
          <cell r="I262">
            <v>-25104.98</v>
          </cell>
          <cell r="J262"/>
          <cell r="K262"/>
          <cell r="L262"/>
          <cell r="M262"/>
          <cell r="N262"/>
        </row>
        <row r="263">
          <cell r="B263">
            <v>3133</v>
          </cell>
          <cell r="C263" t="str">
            <v>William Martin I &amp; N Harlow</v>
          </cell>
          <cell r="D263">
            <v>88571.61</v>
          </cell>
          <cell r="E263">
            <v>34210.910000000149</v>
          </cell>
          <cell r="F263">
            <v>16379</v>
          </cell>
          <cell r="G263">
            <v>57615.86</v>
          </cell>
          <cell r="H263">
            <v>111221.13</v>
          </cell>
          <cell r="I263">
            <v>57147.360000000001</v>
          </cell>
          <cell r="J263"/>
          <cell r="K263"/>
          <cell r="L263"/>
          <cell r="M263"/>
          <cell r="N263"/>
        </row>
        <row r="264">
          <cell r="B264">
            <v>3201</v>
          </cell>
          <cell r="C264" t="str">
            <v>All Saints CE P Maldon</v>
          </cell>
          <cell r="D264">
            <v>127934.43</v>
          </cell>
          <cell r="E264">
            <v>79750.259999999995</v>
          </cell>
          <cell r="F264">
            <v>56226</v>
          </cell>
          <cell r="G264">
            <v>87135.5</v>
          </cell>
          <cell r="H264">
            <v>79402.820000000007</v>
          </cell>
          <cell r="I264">
            <v>54706.1</v>
          </cell>
          <cell r="J264">
            <v>7010.410000000149</v>
          </cell>
          <cell r="K264">
            <v>29547.247727000155</v>
          </cell>
          <cell r="L264">
            <v>52608.410000000382</v>
          </cell>
          <cell r="M264">
            <v>42395.550000000279</v>
          </cell>
          <cell r="N264">
            <v>28246.740000000224</v>
          </cell>
        </row>
        <row r="265">
          <cell r="B265">
            <v>3204</v>
          </cell>
          <cell r="C265" t="str">
            <v>Howbridge CE J Witham</v>
          </cell>
          <cell r="D265">
            <v>61133.540000000066</v>
          </cell>
          <cell r="E265">
            <v>144378.51999999984</v>
          </cell>
          <cell r="F265"/>
          <cell r="G265"/>
          <cell r="H265"/>
          <cell r="I265"/>
          <cell r="J265"/>
          <cell r="K265"/>
          <cell r="L265"/>
          <cell r="M265"/>
          <cell r="N265"/>
        </row>
        <row r="266">
          <cell r="B266">
            <v>3205</v>
          </cell>
          <cell r="C266" t="str">
            <v>Rivenhall CE P</v>
          </cell>
          <cell r="D266">
            <v>29629.54</v>
          </cell>
          <cell r="E266">
            <v>24283.22</v>
          </cell>
          <cell r="F266">
            <v>47488</v>
          </cell>
          <cell r="G266">
            <v>42818.45</v>
          </cell>
          <cell r="H266">
            <v>22698.34</v>
          </cell>
          <cell r="I266">
            <v>23433.27</v>
          </cell>
          <cell r="J266"/>
          <cell r="K266"/>
          <cell r="L266"/>
          <cell r="M266"/>
          <cell r="N266"/>
        </row>
        <row r="267">
          <cell r="B267">
            <v>3207</v>
          </cell>
          <cell r="C267" t="str">
            <v>Feering CE P</v>
          </cell>
          <cell r="D267">
            <v>104496.18</v>
          </cell>
          <cell r="E267">
            <v>83674.34</v>
          </cell>
          <cell r="F267">
            <v>74272</v>
          </cell>
          <cell r="G267">
            <v>89576.49</v>
          </cell>
          <cell r="H267">
            <v>52403.54</v>
          </cell>
          <cell r="I267">
            <v>43460.55</v>
          </cell>
          <cell r="J267"/>
          <cell r="K267"/>
          <cell r="L267"/>
          <cell r="M267"/>
          <cell r="N267"/>
        </row>
        <row r="268">
          <cell r="B268">
            <v>3208</v>
          </cell>
          <cell r="C268" t="str">
            <v>Finchingfield CE P</v>
          </cell>
          <cell r="D268">
            <v>27625.54</v>
          </cell>
          <cell r="E268">
            <v>30647.79</v>
          </cell>
          <cell r="F268">
            <v>35243</v>
          </cell>
          <cell r="G268">
            <v>43839.7</v>
          </cell>
          <cell r="H268">
            <v>32229.01</v>
          </cell>
          <cell r="I268">
            <v>56264.7</v>
          </cell>
          <cell r="J268">
            <v>64036.450000000012</v>
          </cell>
          <cell r="K268">
            <v>66284.360000000102</v>
          </cell>
          <cell r="L268"/>
          <cell r="M268"/>
          <cell r="N268"/>
        </row>
        <row r="269">
          <cell r="B269">
            <v>3209</v>
          </cell>
          <cell r="C269" t="str">
            <v>St Peters CE P Coggeshall</v>
          </cell>
          <cell r="D269">
            <v>-13760.119999999879</v>
          </cell>
          <cell r="E269">
            <v>47289.82</v>
          </cell>
          <cell r="F269">
            <v>81779</v>
          </cell>
          <cell r="G269">
            <v>78529.510000000009</v>
          </cell>
          <cell r="H269">
            <v>85657.260000000475</v>
          </cell>
          <cell r="I269">
            <v>67004.240000000005</v>
          </cell>
          <cell r="J269">
            <v>47182.09999999986</v>
          </cell>
          <cell r="K269">
            <v>-2913.0600000002887</v>
          </cell>
          <cell r="L269">
            <v>-9808.1300000001211</v>
          </cell>
          <cell r="M269">
            <v>31556.070000000298</v>
          </cell>
          <cell r="N269">
            <v>-28549.189999999944</v>
          </cell>
        </row>
        <row r="270">
          <cell r="B270">
            <v>3211</v>
          </cell>
          <cell r="C270" t="str">
            <v>St Marys CE P Kelvedon</v>
          </cell>
          <cell r="D270">
            <v>67870.600000000006</v>
          </cell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</row>
        <row r="271">
          <cell r="B271">
            <v>3212</v>
          </cell>
          <cell r="C271" t="str">
            <v>Wethersfield CE P</v>
          </cell>
          <cell r="D271">
            <v>15298.55</v>
          </cell>
          <cell r="E271">
            <v>18289.57</v>
          </cell>
          <cell r="F271">
            <v>17518</v>
          </cell>
          <cell r="G271">
            <v>19276.14</v>
          </cell>
          <cell r="H271">
            <v>3412.06</v>
          </cell>
          <cell r="I271">
            <v>17488.989999999998</v>
          </cell>
          <cell r="J271">
            <v>6396.7999999998465</v>
          </cell>
          <cell r="K271">
            <v>29179.06000000003</v>
          </cell>
          <cell r="L271">
            <v>41757.129999999976</v>
          </cell>
          <cell r="M271">
            <v>18967.839999999851</v>
          </cell>
          <cell r="N271">
            <v>46161.960000000021</v>
          </cell>
        </row>
        <row r="272">
          <cell r="B272">
            <v>3213</v>
          </cell>
          <cell r="C272" t="str">
            <v>White Notley CE P</v>
          </cell>
          <cell r="D272">
            <v>41122.86</v>
          </cell>
          <cell r="E272">
            <v>48087.49</v>
          </cell>
          <cell r="F272">
            <v>82032</v>
          </cell>
          <cell r="G272">
            <v>79505.89</v>
          </cell>
          <cell r="H272">
            <v>92305.1</v>
          </cell>
          <cell r="I272">
            <v>98799.87</v>
          </cell>
          <cell r="J272">
            <v>118787.95000000007</v>
          </cell>
          <cell r="K272">
            <v>118665.68999999994</v>
          </cell>
          <cell r="L272">
            <v>83746.75</v>
          </cell>
          <cell r="M272">
            <v>72889.979999999749</v>
          </cell>
          <cell r="N272">
            <v>57704.439999999828</v>
          </cell>
        </row>
        <row r="273">
          <cell r="B273">
            <v>3214</v>
          </cell>
          <cell r="C273" t="str">
            <v>St Johns CE P Danbury</v>
          </cell>
          <cell r="D273">
            <v>147459.88999999978</v>
          </cell>
          <cell r="E273">
            <v>161156.98000000001</v>
          </cell>
          <cell r="F273">
            <v>139824</v>
          </cell>
          <cell r="G273">
            <v>116656.67</v>
          </cell>
          <cell r="H273">
            <v>124477.81</v>
          </cell>
          <cell r="I273">
            <v>95287.66</v>
          </cell>
          <cell r="J273">
            <v>74805.199999999953</v>
          </cell>
          <cell r="K273">
            <v>154304.14000000001</v>
          </cell>
          <cell r="L273">
            <v>97144.389999999898</v>
          </cell>
          <cell r="M273">
            <v>101950.28000000003</v>
          </cell>
          <cell r="N273">
            <v>41619.729999999981</v>
          </cell>
        </row>
        <row r="274">
          <cell r="B274">
            <v>3215</v>
          </cell>
          <cell r="C274" t="str">
            <v>East Hanningfield CE P</v>
          </cell>
          <cell r="D274">
            <v>73104.25</v>
          </cell>
          <cell r="E274">
            <v>68201.850000000006</v>
          </cell>
          <cell r="F274">
            <v>63170</v>
          </cell>
          <cell r="G274">
            <v>98335.78</v>
          </cell>
          <cell r="H274">
            <v>87299.94</v>
          </cell>
          <cell r="I274">
            <v>60890.97</v>
          </cell>
          <cell r="J274">
            <v>91615.180000000051</v>
          </cell>
          <cell r="K274">
            <v>110229.0199999999</v>
          </cell>
          <cell r="L274">
            <v>130967.14000000001</v>
          </cell>
          <cell r="M274">
            <v>161532.69999999995</v>
          </cell>
          <cell r="N274">
            <v>113330.66999999993</v>
          </cell>
        </row>
        <row r="275">
          <cell r="B275">
            <v>3217</v>
          </cell>
          <cell r="C275" t="str">
            <v>Great Waltham CE P</v>
          </cell>
          <cell r="D275">
            <v>29436.7</v>
          </cell>
          <cell r="E275">
            <v>38233.4</v>
          </cell>
          <cell r="F275">
            <v>53618</v>
          </cell>
          <cell r="G275">
            <v>76944.479999999996</v>
          </cell>
          <cell r="H275">
            <v>46967.88</v>
          </cell>
          <cell r="I275">
            <v>43210.5</v>
          </cell>
          <cell r="J275">
            <v>71486.059999999939</v>
          </cell>
          <cell r="K275">
            <v>72150.580000000191</v>
          </cell>
          <cell r="L275">
            <v>98534.60999999987</v>
          </cell>
          <cell r="M275">
            <v>93648.170000000275</v>
          </cell>
          <cell r="N275">
            <v>70741.829999999958</v>
          </cell>
        </row>
        <row r="276">
          <cell r="B276">
            <v>3218</v>
          </cell>
          <cell r="C276" t="str">
            <v>Ford End CE P</v>
          </cell>
          <cell r="D276">
            <v>5303.29</v>
          </cell>
          <cell r="E276">
            <v>12350.8</v>
          </cell>
          <cell r="F276">
            <v>16974</v>
          </cell>
          <cell r="G276">
            <v>51320.14</v>
          </cell>
          <cell r="H276">
            <v>79773.53</v>
          </cell>
          <cell r="I276">
            <v>103748.45</v>
          </cell>
          <cell r="J276">
            <v>135193.44999999995</v>
          </cell>
          <cell r="K276">
            <v>178371.00000000017</v>
          </cell>
          <cell r="L276"/>
          <cell r="M276"/>
          <cell r="N276"/>
        </row>
        <row r="277">
          <cell r="B277">
            <v>3220</v>
          </cell>
          <cell r="C277" t="str">
            <v>Margaretting CE P</v>
          </cell>
          <cell r="D277">
            <v>24674.16</v>
          </cell>
          <cell r="E277">
            <v>34611.72</v>
          </cell>
          <cell r="F277">
            <v>35788</v>
          </cell>
          <cell r="G277">
            <v>35995.160000000003</v>
          </cell>
          <cell r="H277">
            <v>840.8</v>
          </cell>
          <cell r="I277">
            <v>18074.490000000002</v>
          </cell>
          <cell r="J277"/>
          <cell r="K277"/>
          <cell r="L277"/>
          <cell r="M277"/>
          <cell r="N277"/>
        </row>
        <row r="278">
          <cell r="B278">
            <v>3221</v>
          </cell>
          <cell r="C278" t="str">
            <v>Mountnessing CE P</v>
          </cell>
          <cell r="D278">
            <v>35995.97</v>
          </cell>
          <cell r="E278">
            <v>53216.09</v>
          </cell>
          <cell r="F278">
            <v>92819</v>
          </cell>
          <cell r="G278">
            <v>136140.91</v>
          </cell>
          <cell r="H278">
            <v>107025.95</v>
          </cell>
          <cell r="I278">
            <v>56448.770000000019</v>
          </cell>
          <cell r="J278"/>
          <cell r="K278"/>
          <cell r="L278"/>
          <cell r="M278"/>
          <cell r="N278"/>
        </row>
        <row r="279">
          <cell r="B279">
            <v>3222</v>
          </cell>
          <cell r="C279" t="str">
            <v>Roxwell CE P</v>
          </cell>
          <cell r="D279">
            <v>39627.729999999996</v>
          </cell>
          <cell r="E279">
            <v>27456.05</v>
          </cell>
          <cell r="F279">
            <v>17392</v>
          </cell>
          <cell r="G279">
            <v>23262.11</v>
          </cell>
          <cell r="H279">
            <v>9260.0999999998603</v>
          </cell>
          <cell r="I279">
            <v>16024.59</v>
          </cell>
          <cell r="J279">
            <v>24486.589999999967</v>
          </cell>
          <cell r="K279"/>
          <cell r="L279"/>
          <cell r="M279"/>
          <cell r="N279"/>
        </row>
        <row r="280">
          <cell r="B280">
            <v>3224</v>
          </cell>
          <cell r="C280" t="str">
            <v>Downham CE P</v>
          </cell>
          <cell r="D280">
            <v>76337.69</v>
          </cell>
          <cell r="E280">
            <v>44635.06</v>
          </cell>
          <cell r="F280">
            <v>28743</v>
          </cell>
          <cell r="G280">
            <v>56840.22</v>
          </cell>
          <cell r="H280">
            <v>25621.9</v>
          </cell>
          <cell r="I280">
            <v>69533.33</v>
          </cell>
          <cell r="J280">
            <v>87722.829999999842</v>
          </cell>
          <cell r="K280">
            <v>84975.989999999991</v>
          </cell>
          <cell r="L280">
            <v>118988.92000000016</v>
          </cell>
          <cell r="M280">
            <v>48415.780000000261</v>
          </cell>
          <cell r="N280">
            <v>14427.389999999898</v>
          </cell>
        </row>
        <row r="281">
          <cell r="B281">
            <v>3225</v>
          </cell>
          <cell r="C281" t="str">
            <v>Stock CE P</v>
          </cell>
          <cell r="D281">
            <v>32986.93</v>
          </cell>
          <cell r="E281">
            <v>28859.439999999944</v>
          </cell>
          <cell r="F281">
            <v>33757</v>
          </cell>
          <cell r="G281">
            <v>45348.75</v>
          </cell>
          <cell r="H281">
            <v>40150.050000000003</v>
          </cell>
          <cell r="I281">
            <v>56920.14</v>
          </cell>
          <cell r="J281">
            <v>63198.070000000065</v>
          </cell>
          <cell r="K281">
            <v>73736.609999999986</v>
          </cell>
          <cell r="L281">
            <v>45621.100000000093</v>
          </cell>
          <cell r="M281">
            <v>58989.249999999884</v>
          </cell>
          <cell r="N281">
            <v>51746.619999999879</v>
          </cell>
        </row>
        <row r="282">
          <cell r="B282">
            <v>3230</v>
          </cell>
          <cell r="C282" t="str">
            <v>Latchingdon CE P</v>
          </cell>
          <cell r="D282">
            <v>2547.17</v>
          </cell>
          <cell r="E282">
            <v>25152.2</v>
          </cell>
          <cell r="F282">
            <v>14055</v>
          </cell>
          <cell r="G282"/>
          <cell r="H282"/>
          <cell r="I282"/>
          <cell r="J282"/>
          <cell r="K282"/>
          <cell r="L282"/>
          <cell r="M282"/>
          <cell r="N282"/>
        </row>
        <row r="283">
          <cell r="B283">
            <v>3232</v>
          </cell>
          <cell r="C283" t="str">
            <v>St Nicholas CE P Tillingham</v>
          </cell>
          <cell r="D283">
            <v>53953.31</v>
          </cell>
          <cell r="E283">
            <v>47594.05</v>
          </cell>
          <cell r="F283">
            <v>50055</v>
          </cell>
          <cell r="G283">
            <v>40184.86</v>
          </cell>
          <cell r="H283">
            <v>32468.75</v>
          </cell>
          <cell r="I283">
            <v>10082.99</v>
          </cell>
          <cell r="J283">
            <v>30118.10999999987</v>
          </cell>
          <cell r="K283">
            <v>22644.690000000061</v>
          </cell>
          <cell r="L283"/>
          <cell r="M283"/>
          <cell r="N283"/>
        </row>
        <row r="284">
          <cell r="B284">
            <v>3235</v>
          </cell>
          <cell r="C284" t="str">
            <v>Woodham Walter CE P</v>
          </cell>
          <cell r="D284">
            <v>73903.69</v>
          </cell>
          <cell r="E284">
            <v>80247.320000000007</v>
          </cell>
          <cell r="F284">
            <v>75558</v>
          </cell>
          <cell r="G284">
            <v>97258.35</v>
          </cell>
          <cell r="H284">
            <v>81541.37</v>
          </cell>
          <cell r="I284">
            <v>67300.08</v>
          </cell>
          <cell r="J284">
            <v>74364.579999999609</v>
          </cell>
          <cell r="K284">
            <v>63479.25</v>
          </cell>
          <cell r="L284">
            <v>100538.39999999991</v>
          </cell>
          <cell r="M284">
            <v>118655.87</v>
          </cell>
          <cell r="N284">
            <v>19833.399999999907</v>
          </cell>
        </row>
        <row r="285">
          <cell r="B285">
            <v>3237</v>
          </cell>
          <cell r="C285" t="str">
            <v>Doddinghurst CE (Cont) J</v>
          </cell>
          <cell r="D285">
            <v>92101.56</v>
          </cell>
          <cell r="E285">
            <v>102988.84</v>
          </cell>
          <cell r="F285">
            <v>72135</v>
          </cell>
          <cell r="G285">
            <v>50450.080000000002</v>
          </cell>
          <cell r="H285">
            <v>82800.09</v>
          </cell>
          <cell r="I285">
            <v>206345.33</v>
          </cell>
          <cell r="J285">
            <v>109973.71000000043</v>
          </cell>
          <cell r="K285"/>
          <cell r="L285"/>
          <cell r="M285"/>
          <cell r="N285"/>
        </row>
        <row r="286">
          <cell r="B286">
            <v>3238</v>
          </cell>
          <cell r="C286" t="str">
            <v>Fyfield Dr Walker's CE P</v>
          </cell>
          <cell r="D286">
            <v>82124.83</v>
          </cell>
          <cell r="E286">
            <v>77837.23000000001</v>
          </cell>
          <cell r="F286">
            <v>86005</v>
          </cell>
          <cell r="G286">
            <v>110319.93</v>
          </cell>
          <cell r="H286">
            <v>138704.13</v>
          </cell>
          <cell r="I286">
            <v>143474.66</v>
          </cell>
          <cell r="J286">
            <v>124168.76000000001</v>
          </cell>
          <cell r="K286">
            <v>85190.590000000084</v>
          </cell>
          <cell r="L286">
            <v>39745.209999999846</v>
          </cell>
          <cell r="M286">
            <v>97443.660000000149</v>
          </cell>
          <cell r="N286">
            <v>80935.949999999721</v>
          </cell>
        </row>
        <row r="287">
          <cell r="B287">
            <v>3239</v>
          </cell>
          <cell r="C287" t="str">
            <v>Matching Green CE P</v>
          </cell>
          <cell r="D287">
            <v>58420.55</v>
          </cell>
          <cell r="E287">
            <v>62489.98</v>
          </cell>
          <cell r="F287">
            <v>54813</v>
          </cell>
          <cell r="G287">
            <v>30828.260000000002</v>
          </cell>
          <cell r="H287">
            <v>60563.040000000001</v>
          </cell>
          <cell r="I287">
            <v>93338.01</v>
          </cell>
          <cell r="J287">
            <v>83645.330000000191</v>
          </cell>
          <cell r="K287">
            <v>62179.939999999828</v>
          </cell>
          <cell r="L287">
            <v>61333.260000000009</v>
          </cell>
          <cell r="M287">
            <v>59838.379999999888</v>
          </cell>
          <cell r="N287">
            <v>92260.060000000289</v>
          </cell>
        </row>
        <row r="288">
          <cell r="B288">
            <v>3241</v>
          </cell>
          <cell r="C288" t="str">
            <v>Birchanger CE P</v>
          </cell>
          <cell r="D288">
            <v>41128.57</v>
          </cell>
          <cell r="E288">
            <v>34150.94</v>
          </cell>
          <cell r="F288">
            <v>81703</v>
          </cell>
          <cell r="G288">
            <v>116416.68</v>
          </cell>
          <cell r="H288">
            <v>99173.88</v>
          </cell>
          <cell r="I288">
            <v>112728.7</v>
          </cell>
          <cell r="J288">
            <v>130459.56999999995</v>
          </cell>
          <cell r="K288">
            <v>111929.35999999999</v>
          </cell>
          <cell r="L288">
            <v>188867.42000000016</v>
          </cell>
          <cell r="M288">
            <v>128379.53000000014</v>
          </cell>
          <cell r="N288">
            <v>81958.720000000205</v>
          </cell>
        </row>
        <row r="289">
          <cell r="B289">
            <v>3243</v>
          </cell>
          <cell r="C289" t="str">
            <v>Debden CE P</v>
          </cell>
          <cell r="D289">
            <v>88104.73</v>
          </cell>
          <cell r="E289">
            <v>116577.44</v>
          </cell>
          <cell r="F289">
            <v>93995</v>
          </cell>
          <cell r="G289">
            <v>38129.14</v>
          </cell>
          <cell r="H289"/>
          <cell r="I289"/>
          <cell r="J289"/>
          <cell r="K289"/>
          <cell r="L289"/>
          <cell r="M289"/>
          <cell r="N289"/>
        </row>
        <row r="290">
          <cell r="B290">
            <v>3244</v>
          </cell>
          <cell r="C290" t="str">
            <v>Elsenham CE P</v>
          </cell>
          <cell r="D290">
            <v>52038.1</v>
          </cell>
          <cell r="E290">
            <v>39772.639999999999</v>
          </cell>
          <cell r="F290">
            <v>33587</v>
          </cell>
          <cell r="G290">
            <v>107412.78</v>
          </cell>
          <cell r="H290">
            <v>111212.98</v>
          </cell>
          <cell r="I290">
            <v>117777.42000000001</v>
          </cell>
          <cell r="J290">
            <v>157533.68000000017</v>
          </cell>
          <cell r="K290">
            <v>162710.61000000034</v>
          </cell>
          <cell r="L290">
            <v>221519.76999999955</v>
          </cell>
          <cell r="M290">
            <v>406372.67000000016</v>
          </cell>
          <cell r="N290">
            <v>454248.83999999985</v>
          </cell>
        </row>
        <row r="291">
          <cell r="B291">
            <v>3247</v>
          </cell>
          <cell r="C291" t="str">
            <v>Rickling CE P</v>
          </cell>
          <cell r="D291">
            <v>69767.899999999994</v>
          </cell>
          <cell r="E291">
            <v>101403.38</v>
          </cell>
          <cell r="F291">
            <v>134561</v>
          </cell>
          <cell r="G291">
            <v>164987.81</v>
          </cell>
          <cell r="H291">
            <v>135432.32000000001</v>
          </cell>
          <cell r="I291">
            <v>81163.98</v>
          </cell>
          <cell r="J291">
            <v>69681.749999999884</v>
          </cell>
          <cell r="K291">
            <v>80148.349999999977</v>
          </cell>
          <cell r="L291">
            <v>101133.54000000004</v>
          </cell>
          <cell r="M291">
            <v>89650.850000000093</v>
          </cell>
          <cell r="N291">
            <v>133080.38000000012</v>
          </cell>
        </row>
        <row r="292">
          <cell r="B292">
            <v>3248</v>
          </cell>
          <cell r="C292" t="str">
            <v>Water Lane Primary Harlow</v>
          </cell>
          <cell r="D292">
            <v>100585.31</v>
          </cell>
          <cell r="E292">
            <v>108084.94</v>
          </cell>
          <cell r="F292"/>
          <cell r="G292"/>
          <cell r="H292"/>
          <cell r="I292"/>
          <cell r="J292"/>
          <cell r="K292"/>
          <cell r="L292"/>
          <cell r="M292"/>
          <cell r="N292"/>
        </row>
        <row r="293">
          <cell r="B293">
            <v>3249</v>
          </cell>
          <cell r="C293" t="str">
            <v>Little Parndon Primary School</v>
          </cell>
          <cell r="D293">
            <v>239155.44999999995</v>
          </cell>
          <cell r="E293">
            <v>122468.40000000014</v>
          </cell>
          <cell r="F293"/>
          <cell r="G293"/>
          <cell r="H293"/>
          <cell r="I293"/>
          <cell r="J293"/>
          <cell r="K293"/>
          <cell r="L293"/>
          <cell r="M293"/>
          <cell r="N293"/>
        </row>
        <row r="294">
          <cell r="B294">
            <v>3250</v>
          </cell>
          <cell r="C294" t="str">
            <v>Henry Moore Primary</v>
          </cell>
          <cell r="D294">
            <v>185133.88</v>
          </cell>
          <cell r="E294">
            <v>273722.26</v>
          </cell>
          <cell r="F294">
            <v>266008</v>
          </cell>
          <cell r="G294"/>
          <cell r="H294"/>
          <cell r="I294"/>
          <cell r="J294"/>
          <cell r="K294"/>
          <cell r="L294"/>
          <cell r="M294"/>
          <cell r="N294"/>
        </row>
        <row r="295">
          <cell r="B295">
            <v>3251</v>
          </cell>
          <cell r="C295" t="str">
            <v>Two Village Primary School</v>
          </cell>
          <cell r="D295">
            <v>111455.23999999999</v>
          </cell>
          <cell r="E295">
            <v>107578.76</v>
          </cell>
          <cell r="F295">
            <v>99189</v>
          </cell>
          <cell r="G295">
            <v>87029.38</v>
          </cell>
          <cell r="H295">
            <v>86923.66</v>
          </cell>
          <cell r="I295">
            <v>88464.39</v>
          </cell>
          <cell r="J295">
            <v>48497.559999999823</v>
          </cell>
          <cell r="K295">
            <v>81776.019999999786</v>
          </cell>
          <cell r="L295"/>
          <cell r="M295"/>
          <cell r="N295"/>
        </row>
        <row r="296">
          <cell r="B296">
            <v>3252</v>
          </cell>
          <cell r="C296" t="str">
            <v>Merrylands Primary</v>
          </cell>
          <cell r="D296">
            <v>49009.74</v>
          </cell>
          <cell r="E296">
            <v>121832.39</v>
          </cell>
          <cell r="F296">
            <v>86989</v>
          </cell>
          <cell r="G296">
            <v>144081.56</v>
          </cell>
          <cell r="H296"/>
          <cell r="I296"/>
          <cell r="J296"/>
          <cell r="K296"/>
          <cell r="L296"/>
          <cell r="M296"/>
          <cell r="N296"/>
        </row>
        <row r="297">
          <cell r="B297">
            <v>3253</v>
          </cell>
          <cell r="C297" t="str">
            <v>Cherry Tree Primary, Basildon</v>
          </cell>
          <cell r="D297">
            <v>108013.9</v>
          </cell>
          <cell r="E297">
            <v>120699.62</v>
          </cell>
          <cell r="F297">
            <v>87691</v>
          </cell>
          <cell r="G297">
            <v>119409.8</v>
          </cell>
          <cell r="H297">
            <v>132150.04</v>
          </cell>
          <cell r="I297">
            <v>213785.55</v>
          </cell>
          <cell r="J297">
            <v>303692.68999999994</v>
          </cell>
          <cell r="K297"/>
          <cell r="L297"/>
          <cell r="M297"/>
          <cell r="N297"/>
        </row>
        <row r="298">
          <cell r="B298">
            <v>3254</v>
          </cell>
          <cell r="C298" t="str">
            <v>Hare Street Primary School</v>
          </cell>
          <cell r="D298">
            <v>155964.46</v>
          </cell>
          <cell r="E298">
            <v>99302.36</v>
          </cell>
          <cell r="F298">
            <v>104169</v>
          </cell>
          <cell r="G298">
            <v>183331.81</v>
          </cell>
          <cell r="H298">
            <v>187524.4</v>
          </cell>
          <cell r="I298">
            <v>138517.31</v>
          </cell>
          <cell r="J298">
            <v>84776.850000000093</v>
          </cell>
          <cell r="K298">
            <v>90042.729999999516</v>
          </cell>
          <cell r="L298">
            <v>111082.22000000067</v>
          </cell>
          <cell r="M298">
            <v>86043.940000000875</v>
          </cell>
          <cell r="N298">
            <v>-50320.499999999534</v>
          </cell>
        </row>
        <row r="299">
          <cell r="B299">
            <v>3255</v>
          </cell>
          <cell r="C299" t="str">
            <v>Bardfield Primary School</v>
          </cell>
          <cell r="D299">
            <v>238654.31999999998</v>
          </cell>
          <cell r="E299">
            <v>191242.78999999998</v>
          </cell>
          <cell r="F299">
            <v>88073</v>
          </cell>
          <cell r="G299">
            <v>67718.990000000005</v>
          </cell>
          <cell r="H299"/>
          <cell r="I299"/>
          <cell r="J299"/>
          <cell r="K299"/>
          <cell r="L299"/>
          <cell r="M299"/>
          <cell r="N299"/>
        </row>
        <row r="300">
          <cell r="B300">
            <v>3256</v>
          </cell>
          <cell r="C300" t="str">
            <v>Hillhouse CE Primary School</v>
          </cell>
          <cell r="D300">
            <v>51003.47</v>
          </cell>
          <cell r="E300">
            <v>110907.85</v>
          </cell>
          <cell r="F300">
            <v>109686</v>
          </cell>
          <cell r="G300">
            <v>44694.5</v>
          </cell>
          <cell r="H300">
            <v>47431.85</v>
          </cell>
          <cell r="I300">
            <v>92578.84</v>
          </cell>
          <cell r="J300"/>
          <cell r="K300"/>
          <cell r="L300"/>
          <cell r="M300"/>
          <cell r="N300"/>
        </row>
        <row r="301">
          <cell r="B301">
            <v>3257</v>
          </cell>
          <cell r="C301" t="str">
            <v>Abacus Primary</v>
          </cell>
          <cell r="D301">
            <v>100035.68</v>
          </cell>
          <cell r="E301">
            <v>125560.45</v>
          </cell>
          <cell r="F301">
            <v>165856</v>
          </cell>
          <cell r="G301">
            <v>206993.06</v>
          </cell>
          <cell r="H301">
            <v>143087.29</v>
          </cell>
          <cell r="I301">
            <v>107423.59</v>
          </cell>
          <cell r="J301">
            <v>88974.139999999199</v>
          </cell>
          <cell r="K301">
            <v>54788.180000000168</v>
          </cell>
          <cell r="L301">
            <v>154877.07999999984</v>
          </cell>
          <cell r="M301">
            <v>253921.96000000043</v>
          </cell>
          <cell r="N301">
            <v>231786.3200000003</v>
          </cell>
        </row>
        <row r="302">
          <cell r="B302">
            <v>3301</v>
          </cell>
          <cell r="C302" t="str">
            <v>St James CE (A) P Colchester</v>
          </cell>
          <cell r="D302">
            <v>288396.44</v>
          </cell>
          <cell r="E302">
            <v>242776.51</v>
          </cell>
          <cell r="F302">
            <v>340100</v>
          </cell>
          <cell r="G302">
            <v>401157.73</v>
          </cell>
          <cell r="H302"/>
          <cell r="I302"/>
          <cell r="J302"/>
          <cell r="K302"/>
          <cell r="L302"/>
          <cell r="M302"/>
          <cell r="N302"/>
        </row>
        <row r="303">
          <cell r="B303">
            <v>3302</v>
          </cell>
          <cell r="C303" t="str">
            <v>St Josephs RC P Harwich</v>
          </cell>
          <cell r="D303">
            <v>117761.56</v>
          </cell>
          <cell r="E303">
            <v>123970.29</v>
          </cell>
          <cell r="F303">
            <v>113966</v>
          </cell>
          <cell r="G303">
            <v>74367.320000000007</v>
          </cell>
          <cell r="H303">
            <v>97960.2</v>
          </cell>
          <cell r="I303">
            <v>77547.789999999994</v>
          </cell>
          <cell r="J303">
            <v>44368.710000000079</v>
          </cell>
          <cell r="K303">
            <v>29636.760000000009</v>
          </cell>
          <cell r="L303"/>
          <cell r="M303"/>
          <cell r="N303"/>
        </row>
        <row r="304">
          <cell r="B304">
            <v>3303</v>
          </cell>
          <cell r="C304" t="str">
            <v>St Andrews CE P Halstead</v>
          </cell>
          <cell r="D304">
            <v>58899.71</v>
          </cell>
          <cell r="E304">
            <v>103623.21000000031</v>
          </cell>
          <cell r="F304">
            <v>120848</v>
          </cell>
          <cell r="G304">
            <v>154210.85</v>
          </cell>
          <cell r="H304">
            <v>193345.57</v>
          </cell>
          <cell r="I304">
            <v>131049.23</v>
          </cell>
          <cell r="J304"/>
          <cell r="K304"/>
          <cell r="L304"/>
          <cell r="M304"/>
          <cell r="N304"/>
        </row>
        <row r="305">
          <cell r="B305">
            <v>3304</v>
          </cell>
          <cell r="C305" t="str">
            <v>Belchamp St Paul CE P</v>
          </cell>
          <cell r="D305">
            <v>79493.399999999994</v>
          </cell>
          <cell r="E305">
            <v>96482.89</v>
          </cell>
          <cell r="F305">
            <v>88933</v>
          </cell>
          <cell r="G305">
            <v>83081.77</v>
          </cell>
          <cell r="H305">
            <v>89588.4</v>
          </cell>
          <cell r="I305"/>
          <cell r="J305"/>
          <cell r="K305"/>
          <cell r="L305"/>
          <cell r="M305"/>
          <cell r="N305"/>
        </row>
        <row r="306">
          <cell r="B306">
            <v>3305</v>
          </cell>
          <cell r="C306" t="str">
            <v>Colne Engaine CE P</v>
          </cell>
          <cell r="D306">
            <v>34354.57</v>
          </cell>
          <cell r="E306">
            <v>44140.199999999953</v>
          </cell>
          <cell r="F306">
            <v>26795</v>
          </cell>
          <cell r="G306">
            <v>27275.1</v>
          </cell>
          <cell r="H306">
            <v>22945.26</v>
          </cell>
          <cell r="I306">
            <v>49071.35</v>
          </cell>
          <cell r="J306">
            <v>67447.520000000135</v>
          </cell>
          <cell r="K306"/>
          <cell r="L306"/>
          <cell r="M306"/>
          <cell r="N306"/>
        </row>
        <row r="307">
          <cell r="B307">
            <v>3308</v>
          </cell>
          <cell r="C307" t="str">
            <v>St John Baptist CE P Pebmarsh</v>
          </cell>
          <cell r="D307">
            <v>32858.15</v>
          </cell>
          <cell r="E307">
            <v>45938.31</v>
          </cell>
          <cell r="F307">
            <v>43007</v>
          </cell>
          <cell r="G307">
            <v>43318.47</v>
          </cell>
          <cell r="H307">
            <v>6849.02</v>
          </cell>
          <cell r="I307">
            <v>10024.629999999999</v>
          </cell>
          <cell r="J307">
            <v>25249.02999999997</v>
          </cell>
          <cell r="K307">
            <v>17234.799999999988</v>
          </cell>
          <cell r="L307">
            <v>58902.540000000095</v>
          </cell>
          <cell r="M307">
            <v>89926.970000000088</v>
          </cell>
          <cell r="N307">
            <v>92496.359999999986</v>
          </cell>
        </row>
        <row r="308">
          <cell r="B308">
            <v>3309</v>
          </cell>
          <cell r="C308" t="str">
            <v>Birch CE (V/A) P</v>
          </cell>
          <cell r="D308">
            <v>116692.11</v>
          </cell>
          <cell r="E308">
            <v>108646.76</v>
          </cell>
          <cell r="F308">
            <v>113933</v>
          </cell>
          <cell r="G308">
            <v>138798.32999999999</v>
          </cell>
          <cell r="H308">
            <v>128828.73</v>
          </cell>
          <cell r="I308">
            <v>126110.12</v>
          </cell>
          <cell r="J308">
            <v>137246.17999999993</v>
          </cell>
          <cell r="K308">
            <v>148434.84000000008</v>
          </cell>
          <cell r="L308">
            <v>112963.88</v>
          </cell>
          <cell r="M308">
            <v>126284.47999999975</v>
          </cell>
          <cell r="N308">
            <v>105333.76999999967</v>
          </cell>
        </row>
        <row r="309">
          <cell r="B309">
            <v>3310</v>
          </cell>
          <cell r="C309" t="str">
            <v>Fingringhoe CE (Aided) P</v>
          </cell>
          <cell r="D309">
            <v>77590.820000000007</v>
          </cell>
          <cell r="E309">
            <v>77388.38</v>
          </cell>
          <cell r="F309">
            <v>114779</v>
          </cell>
          <cell r="G309">
            <v>37273.230000000003</v>
          </cell>
          <cell r="H309">
            <v>56584.09</v>
          </cell>
          <cell r="I309">
            <v>82726.399999999994</v>
          </cell>
          <cell r="J309">
            <v>88813.520000000019</v>
          </cell>
          <cell r="K309">
            <v>98737.450000000186</v>
          </cell>
          <cell r="L309">
            <v>99452.030000000028</v>
          </cell>
          <cell r="M309">
            <v>105476.89000000013</v>
          </cell>
          <cell r="N309">
            <v>98121.310000000172</v>
          </cell>
        </row>
        <row r="310">
          <cell r="B310">
            <v>3314</v>
          </cell>
          <cell r="C310" t="str">
            <v>All Saints'CE (Aided) P Great Oakley</v>
          </cell>
          <cell r="D310">
            <v>95066.250000000116</v>
          </cell>
          <cell r="E310">
            <v>80893.02</v>
          </cell>
          <cell r="F310">
            <v>64932</v>
          </cell>
          <cell r="G310">
            <v>79958.87</v>
          </cell>
          <cell r="H310">
            <v>58901.15</v>
          </cell>
          <cell r="I310">
            <v>39959.83</v>
          </cell>
          <cell r="J310">
            <v>52643.929999999993</v>
          </cell>
          <cell r="K310">
            <v>65471.870000000112</v>
          </cell>
          <cell r="L310">
            <v>96577.870000000112</v>
          </cell>
          <cell r="M310">
            <v>83456.620000000228</v>
          </cell>
          <cell r="N310">
            <v>105429.91000000015</v>
          </cell>
        </row>
        <row r="311">
          <cell r="B311">
            <v>3319</v>
          </cell>
          <cell r="C311" t="str">
            <v>Ridgewell CE P</v>
          </cell>
          <cell r="D311">
            <v>57666.96</v>
          </cell>
          <cell r="E311">
            <v>67341.67</v>
          </cell>
          <cell r="F311">
            <v>93145</v>
          </cell>
          <cell r="G311">
            <v>52941.369999999995</v>
          </cell>
          <cell r="H311">
            <v>69375.670000000013</v>
          </cell>
          <cell r="I311"/>
          <cell r="J311"/>
          <cell r="K311"/>
          <cell r="L311"/>
          <cell r="M311"/>
          <cell r="N311"/>
        </row>
        <row r="312">
          <cell r="B312">
            <v>3324</v>
          </cell>
          <cell r="C312" t="str">
            <v>Bishop William Ward CE P Gt Horkesley</v>
          </cell>
          <cell r="D312">
            <v>74064.540000000008</v>
          </cell>
          <cell r="E312">
            <v>82114.999999999767</v>
          </cell>
          <cell r="F312">
            <v>68419</v>
          </cell>
          <cell r="G312">
            <v>69216.47</v>
          </cell>
          <cell r="H312">
            <v>83679.429999999993</v>
          </cell>
          <cell r="I312">
            <v>88439.63</v>
          </cell>
          <cell r="J312">
            <v>91697.030000000261</v>
          </cell>
          <cell r="K312">
            <v>14318.520000000135</v>
          </cell>
          <cell r="L312">
            <v>17769.070000000065</v>
          </cell>
          <cell r="M312">
            <v>47815.020000000019</v>
          </cell>
          <cell r="N312">
            <v>41344.560000000056</v>
          </cell>
        </row>
        <row r="313">
          <cell r="B313">
            <v>3401</v>
          </cell>
          <cell r="C313" t="str">
            <v>St Margarets CE P Bowers Gifford</v>
          </cell>
          <cell r="D313">
            <v>137079.60999999999</v>
          </cell>
          <cell r="E313">
            <v>149359.35</v>
          </cell>
          <cell r="F313">
            <v>52778</v>
          </cell>
          <cell r="G313">
            <v>81901.009999999995</v>
          </cell>
          <cell r="H313"/>
          <cell r="I313"/>
          <cell r="J313"/>
          <cell r="K313"/>
          <cell r="L313"/>
          <cell r="M313"/>
          <cell r="N313"/>
        </row>
        <row r="314">
          <cell r="B314">
            <v>3402</v>
          </cell>
          <cell r="C314" t="str">
            <v>Bentley St Pauls CE P</v>
          </cell>
          <cell r="D314">
            <v>98940.87</v>
          </cell>
          <cell r="E314">
            <v>88535.28</v>
          </cell>
          <cell r="F314">
            <v>75894</v>
          </cell>
          <cell r="G314">
            <v>82956.72</v>
          </cell>
          <cell r="H314">
            <v>71545.39</v>
          </cell>
          <cell r="I314">
            <v>83704.620000000228</v>
          </cell>
          <cell r="J314">
            <v>59163.689999999828</v>
          </cell>
          <cell r="K314">
            <v>51531.950000000186</v>
          </cell>
          <cell r="L314">
            <v>55257.169999999925</v>
          </cell>
          <cell r="M314">
            <v>125499.3600000001</v>
          </cell>
          <cell r="N314">
            <v>129589.97999999952</v>
          </cell>
        </row>
        <row r="315">
          <cell r="B315">
            <v>3411</v>
          </cell>
          <cell r="C315" t="str">
            <v>St Josephs RC P Canvey Island</v>
          </cell>
          <cell r="D315">
            <v>38362.379999999997</v>
          </cell>
          <cell r="E315">
            <v>37832.31</v>
          </cell>
          <cell r="F315">
            <v>84550</v>
          </cell>
          <cell r="G315">
            <v>85040.08</v>
          </cell>
          <cell r="H315">
            <v>86398.31</v>
          </cell>
          <cell r="I315">
            <v>101037.83</v>
          </cell>
          <cell r="J315"/>
          <cell r="K315"/>
          <cell r="L315"/>
          <cell r="M315"/>
          <cell r="N315"/>
        </row>
        <row r="316">
          <cell r="B316">
            <v>3421</v>
          </cell>
          <cell r="C316" t="str">
            <v>St Teresa s RC P Basildon</v>
          </cell>
          <cell r="D316">
            <v>-53516.29</v>
          </cell>
          <cell r="E316"/>
          <cell r="F316"/>
          <cell r="G316"/>
          <cell r="H316"/>
          <cell r="I316"/>
          <cell r="J316"/>
          <cell r="K316"/>
          <cell r="L316"/>
          <cell r="M316"/>
          <cell r="N316"/>
        </row>
        <row r="317">
          <cell r="B317">
            <v>3422</v>
          </cell>
          <cell r="C317" t="str">
            <v>Ingrave Johnstone CE P</v>
          </cell>
          <cell r="D317">
            <v>110313.68</v>
          </cell>
          <cell r="E317">
            <v>93033.27</v>
          </cell>
          <cell r="F317">
            <v>62311</v>
          </cell>
          <cell r="G317">
            <v>63037.03</v>
          </cell>
          <cell r="H317">
            <v>65606.100000000006</v>
          </cell>
          <cell r="I317">
            <v>45204.27</v>
          </cell>
          <cell r="J317">
            <v>40778.14</v>
          </cell>
          <cell r="K317">
            <v>29393.070000000065</v>
          </cell>
          <cell r="L317">
            <v>38771.459999999963</v>
          </cell>
          <cell r="M317">
            <v>75668.679999999935</v>
          </cell>
          <cell r="N317">
            <v>91643.780000000028</v>
          </cell>
        </row>
        <row r="318">
          <cell r="B318">
            <v>3430</v>
          </cell>
          <cell r="C318" t="str">
            <v>St Marys CE (A) P Saffron Walden</v>
          </cell>
          <cell r="D318">
            <v>140942.01999999999</v>
          </cell>
          <cell r="E318">
            <v>150408.34</v>
          </cell>
          <cell r="F318">
            <v>190802</v>
          </cell>
          <cell r="G318">
            <v>151097.65</v>
          </cell>
          <cell r="H318">
            <v>140032.99</v>
          </cell>
          <cell r="I318">
            <v>157928.48000000001</v>
          </cell>
          <cell r="J318">
            <v>157790.2300000001</v>
          </cell>
          <cell r="K318">
            <v>168759.20999999996</v>
          </cell>
          <cell r="L318">
            <v>186022.34000000043</v>
          </cell>
          <cell r="M318">
            <v>124110.62999999989</v>
          </cell>
          <cell r="N318">
            <v>76909.909999999916</v>
          </cell>
        </row>
        <row r="319">
          <cell r="B319">
            <v>3431</v>
          </cell>
          <cell r="C319" t="str">
            <v>St Anne Line RC J The Basildon</v>
          </cell>
          <cell r="D319">
            <v>48012.68</v>
          </cell>
          <cell r="E319">
            <v>7313.09</v>
          </cell>
          <cell r="F319">
            <v>60720</v>
          </cell>
          <cell r="G319">
            <v>114069.24</v>
          </cell>
          <cell r="H319">
            <v>134168.89000000001</v>
          </cell>
          <cell r="I319">
            <v>179562.82</v>
          </cell>
          <cell r="J319">
            <v>195956.14</v>
          </cell>
          <cell r="K319">
            <v>120805.63000000012</v>
          </cell>
          <cell r="L319">
            <v>74452.669999999925</v>
          </cell>
          <cell r="M319">
            <v>38064.659999999916</v>
          </cell>
          <cell r="N319">
            <v>195547.51999999955</v>
          </cell>
        </row>
        <row r="320">
          <cell r="B320">
            <v>3440</v>
          </cell>
          <cell r="C320" t="str">
            <v>St Michaels CE P Braintree</v>
          </cell>
          <cell r="D320">
            <v>111657.0399999998</v>
          </cell>
          <cell r="E320">
            <v>190473.23</v>
          </cell>
          <cell r="F320">
            <v>134380</v>
          </cell>
          <cell r="G320">
            <v>138960.78</v>
          </cell>
          <cell r="H320">
            <v>77848.08</v>
          </cell>
          <cell r="I320">
            <v>40688.01</v>
          </cell>
          <cell r="J320">
            <v>115903.84999999963</v>
          </cell>
          <cell r="K320">
            <v>68156.320000000065</v>
          </cell>
          <cell r="L320">
            <v>153911.09999999986</v>
          </cell>
          <cell r="M320">
            <v>151510.1799999997</v>
          </cell>
          <cell r="N320">
            <v>14271.959999999497</v>
          </cell>
        </row>
        <row r="321">
          <cell r="B321">
            <v>3441</v>
          </cell>
          <cell r="C321" t="str">
            <v>Holy Family RC P Benfleet</v>
          </cell>
          <cell r="D321">
            <v>86026.15</v>
          </cell>
          <cell r="E321">
            <v>56094.879999999997</v>
          </cell>
          <cell r="F321">
            <v>70248</v>
          </cell>
          <cell r="G321">
            <v>85220.15</v>
          </cell>
          <cell r="H321">
            <v>23031.57</v>
          </cell>
          <cell r="I321">
            <v>39938.6</v>
          </cell>
          <cell r="J321"/>
          <cell r="K321"/>
          <cell r="L321"/>
          <cell r="M321"/>
          <cell r="N321"/>
        </row>
        <row r="322">
          <cell r="B322">
            <v>3450</v>
          </cell>
          <cell r="C322" t="str">
            <v>St Marys CE P Burnham-on-Crouch</v>
          </cell>
          <cell r="D322">
            <v>67711.3</v>
          </cell>
          <cell r="E322">
            <v>82955.520000000004</v>
          </cell>
          <cell r="F322">
            <v>84525</v>
          </cell>
          <cell r="G322">
            <v>73890.98</v>
          </cell>
          <cell r="H322">
            <v>47408.639999999999</v>
          </cell>
          <cell r="I322">
            <v>71680.600000000006</v>
          </cell>
          <cell r="J322">
            <v>79466.379999999888</v>
          </cell>
          <cell r="K322">
            <v>42165.619999999995</v>
          </cell>
          <cell r="L322">
            <v>57336.440000000293</v>
          </cell>
          <cell r="M322">
            <v>37687.959999999963</v>
          </cell>
          <cell r="N322">
            <v>27407.850000000093</v>
          </cell>
        </row>
        <row r="323">
          <cell r="B323">
            <v>3451</v>
          </cell>
          <cell r="C323" t="str">
            <v>St Anne Line RC I The Basildon</v>
          </cell>
          <cell r="D323">
            <v>82032.479999999981</v>
          </cell>
          <cell r="E323">
            <v>94430.07</v>
          </cell>
          <cell r="F323">
            <v>77589</v>
          </cell>
          <cell r="G323">
            <v>70534.2</v>
          </cell>
          <cell r="H323">
            <v>29425.360000000001</v>
          </cell>
          <cell r="I323">
            <v>39215.47</v>
          </cell>
          <cell r="J323">
            <v>83521.58</v>
          </cell>
          <cell r="K323">
            <v>56923.829999999376</v>
          </cell>
          <cell r="L323">
            <v>64658.360000000568</v>
          </cell>
          <cell r="M323">
            <v>133064.60000000009</v>
          </cell>
          <cell r="N323">
            <v>104296.12000000011</v>
          </cell>
        </row>
        <row r="324">
          <cell r="B324">
            <v>3452</v>
          </cell>
          <cell r="C324" t="str">
            <v>Shenfield St Marys CE P</v>
          </cell>
          <cell r="D324">
            <v>157285.19</v>
          </cell>
          <cell r="E324"/>
          <cell r="F324"/>
          <cell r="G324"/>
          <cell r="H324"/>
          <cell r="I324"/>
          <cell r="J324"/>
          <cell r="K324"/>
          <cell r="L324"/>
          <cell r="M324"/>
          <cell r="N324"/>
        </row>
        <row r="325">
          <cell r="B325">
            <v>3461</v>
          </cell>
          <cell r="C325" t="str">
            <v>Our Lady Of Ransom RC P Rayleigh</v>
          </cell>
          <cell r="D325">
            <v>81058.710000000006</v>
          </cell>
          <cell r="E325">
            <v>114650.56</v>
          </cell>
          <cell r="F325">
            <v>123584</v>
          </cell>
          <cell r="G325">
            <v>88747.69</v>
          </cell>
          <cell r="H325">
            <v>10667.25</v>
          </cell>
          <cell r="I325">
            <v>77434.880000000005</v>
          </cell>
          <cell r="J325"/>
          <cell r="K325"/>
          <cell r="L325"/>
          <cell r="M325"/>
          <cell r="N325"/>
        </row>
        <row r="326">
          <cell r="B326">
            <v>3462</v>
          </cell>
          <cell r="C326" t="str">
            <v>South Weald St Peter's CE P</v>
          </cell>
          <cell r="D326">
            <v>102147.28</v>
          </cell>
          <cell r="E326">
            <v>101224.37</v>
          </cell>
          <cell r="F326">
            <v>104080</v>
          </cell>
          <cell r="G326">
            <v>144275.79999999999</v>
          </cell>
          <cell r="H326">
            <v>123691.54</v>
          </cell>
          <cell r="I326">
            <v>148983.63</v>
          </cell>
          <cell r="J326">
            <v>176018.98999999976</v>
          </cell>
          <cell r="K326">
            <v>101508.41999999993</v>
          </cell>
          <cell r="L326">
            <v>167050.92000000016</v>
          </cell>
          <cell r="M326">
            <v>143209.78999999957</v>
          </cell>
          <cell r="N326">
            <v>154386.64000000013</v>
          </cell>
        </row>
        <row r="327">
          <cell r="B327">
            <v>3467</v>
          </cell>
          <cell r="C327" t="str">
            <v>St Teresa s RC P Hawkwell</v>
          </cell>
          <cell r="D327">
            <v>48207.83</v>
          </cell>
          <cell r="E327">
            <v>77293.64</v>
          </cell>
          <cell r="F327">
            <v>80507</v>
          </cell>
          <cell r="G327">
            <v>102730.82</v>
          </cell>
          <cell r="H327">
            <v>31654.16</v>
          </cell>
          <cell r="I327">
            <v>6956.1400000003632</v>
          </cell>
          <cell r="J327"/>
          <cell r="K327"/>
          <cell r="L327"/>
          <cell r="M327"/>
          <cell r="N327"/>
        </row>
        <row r="328">
          <cell r="B328">
            <v>3470</v>
          </cell>
          <cell r="C328" t="str">
            <v>Terling CE P</v>
          </cell>
          <cell r="D328">
            <v>43626.52</v>
          </cell>
          <cell r="E328">
            <v>39075.869999999995</v>
          </cell>
          <cell r="F328">
            <v>94886</v>
          </cell>
          <cell r="G328">
            <v>90569.2</v>
          </cell>
          <cell r="H328">
            <v>53817.47</v>
          </cell>
          <cell r="I328">
            <v>39411.089999999997</v>
          </cell>
          <cell r="J328">
            <v>-18237.899999999907</v>
          </cell>
          <cell r="K328">
            <v>-44587.370000000112</v>
          </cell>
          <cell r="L328">
            <v>25765.219999999681</v>
          </cell>
          <cell r="M328">
            <v>87481.420000000042</v>
          </cell>
          <cell r="N328">
            <v>122821.13</v>
          </cell>
        </row>
        <row r="329">
          <cell r="B329">
            <v>3471</v>
          </cell>
          <cell r="C329" t="str">
            <v>St Peters RC P Billericay</v>
          </cell>
          <cell r="D329">
            <v>153736.16</v>
          </cell>
          <cell r="E329">
            <v>162143.06</v>
          </cell>
          <cell r="F329">
            <v>157676</v>
          </cell>
          <cell r="G329">
            <v>148629.53</v>
          </cell>
          <cell r="H329">
            <v>192204.76</v>
          </cell>
          <cell r="I329">
            <v>215117.38</v>
          </cell>
          <cell r="J329">
            <v>221842.85999999964</v>
          </cell>
          <cell r="K329">
            <v>180139.49000000022</v>
          </cell>
          <cell r="L329"/>
          <cell r="M329"/>
          <cell r="N329"/>
        </row>
        <row r="330">
          <cell r="B330">
            <v>3493</v>
          </cell>
          <cell r="C330" t="str">
            <v>St Lukes RC P Harlow</v>
          </cell>
          <cell r="D330">
            <v>72758.45</v>
          </cell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</row>
        <row r="331">
          <cell r="B331">
            <v>3501</v>
          </cell>
          <cell r="C331" t="str">
            <v>Churchgate CE P Harlow</v>
          </cell>
          <cell r="D331">
            <v>85491.91</v>
          </cell>
          <cell r="E331">
            <v>76582.05</v>
          </cell>
          <cell r="F331">
            <v>89817</v>
          </cell>
          <cell r="G331">
            <v>80065.850000000006</v>
          </cell>
          <cell r="H331">
            <v>116744.8</v>
          </cell>
          <cell r="I331">
            <v>121718.63</v>
          </cell>
          <cell r="J331">
            <v>94803.999999999884</v>
          </cell>
          <cell r="K331">
            <v>116601.46999999997</v>
          </cell>
          <cell r="L331">
            <v>169814.5299999998</v>
          </cell>
          <cell r="M331">
            <v>301024.30999999982</v>
          </cell>
          <cell r="N331">
            <v>323604.0399999998</v>
          </cell>
        </row>
        <row r="332">
          <cell r="B332">
            <v>3503</v>
          </cell>
          <cell r="C332" t="str">
            <v>St James CE P Harlow</v>
          </cell>
          <cell r="D332">
            <v>45082.11</v>
          </cell>
          <cell r="E332">
            <v>90221.35</v>
          </cell>
          <cell r="F332">
            <v>88755</v>
          </cell>
          <cell r="G332"/>
          <cell r="H332"/>
          <cell r="I332"/>
          <cell r="J332"/>
          <cell r="K332"/>
          <cell r="L332"/>
          <cell r="M332"/>
          <cell r="N332"/>
        </row>
        <row r="333">
          <cell r="B333">
            <v>3530</v>
          </cell>
          <cell r="C333" t="str">
            <v>Little Waltham CE P</v>
          </cell>
          <cell r="D333">
            <v>22209.640000000014</v>
          </cell>
          <cell r="E333">
            <v>20546.93</v>
          </cell>
          <cell r="F333">
            <v>49377</v>
          </cell>
          <cell r="G333">
            <v>64269.36</v>
          </cell>
          <cell r="H333">
            <v>35935.980000000003</v>
          </cell>
          <cell r="I333">
            <v>23410.230000000214</v>
          </cell>
          <cell r="J333">
            <v>54343.769999999902</v>
          </cell>
          <cell r="K333">
            <v>94728.910000000382</v>
          </cell>
          <cell r="L333">
            <v>152827.68999999994</v>
          </cell>
          <cell r="M333">
            <v>179684.2799999998</v>
          </cell>
          <cell r="N333">
            <v>218459.24999999977</v>
          </cell>
        </row>
        <row r="334">
          <cell r="B334">
            <v>3560</v>
          </cell>
          <cell r="C334" t="str">
            <v>St Marys CE P Woodham Ferrers</v>
          </cell>
          <cell r="D334">
            <v>30229.67</v>
          </cell>
          <cell r="E334">
            <v>60040.97</v>
          </cell>
          <cell r="F334">
            <v>64880</v>
          </cell>
          <cell r="G334">
            <v>52748.22</v>
          </cell>
          <cell r="H334">
            <v>45348.08</v>
          </cell>
          <cell r="I334">
            <v>20868.62</v>
          </cell>
          <cell r="J334">
            <v>-17474.70000000007</v>
          </cell>
          <cell r="K334">
            <v>-104545.37</v>
          </cell>
          <cell r="L334"/>
          <cell r="M334"/>
          <cell r="N334"/>
        </row>
        <row r="335">
          <cell r="B335">
            <v>3570</v>
          </cell>
          <cell r="C335" t="str">
            <v>Great Easton CE (Aided) P</v>
          </cell>
          <cell r="D335">
            <v>63999.91</v>
          </cell>
          <cell r="E335">
            <v>65163.37</v>
          </cell>
          <cell r="F335">
            <v>51324</v>
          </cell>
          <cell r="G335">
            <v>54596.12</v>
          </cell>
          <cell r="H335">
            <v>59696.26</v>
          </cell>
          <cell r="I335">
            <v>86883.74</v>
          </cell>
          <cell r="J335">
            <v>91304.540000000037</v>
          </cell>
          <cell r="K335">
            <v>75783.429999999935</v>
          </cell>
          <cell r="L335">
            <v>124150.72999999998</v>
          </cell>
          <cell r="M335">
            <v>105650.04000000004</v>
          </cell>
          <cell r="N335">
            <v>42623.120000000228</v>
          </cell>
        </row>
        <row r="336">
          <cell r="B336">
            <v>3580</v>
          </cell>
          <cell r="C336" t="str">
            <v>St Marys CE P Hatfield Broad Oak</v>
          </cell>
          <cell r="D336">
            <v>54352.95</v>
          </cell>
          <cell r="E336">
            <v>50474.69</v>
          </cell>
          <cell r="F336">
            <v>68186</v>
          </cell>
          <cell r="G336">
            <v>78229.8</v>
          </cell>
          <cell r="H336">
            <v>72808.28</v>
          </cell>
          <cell r="I336">
            <v>46581.74</v>
          </cell>
          <cell r="J336">
            <v>3147.4000000002561</v>
          </cell>
          <cell r="K336">
            <v>-7017.0200000000186</v>
          </cell>
          <cell r="L336">
            <v>-14248.640000000072</v>
          </cell>
          <cell r="M336">
            <v>-3058.7099999998463</v>
          </cell>
          <cell r="N336">
            <v>21819.910000000265</v>
          </cell>
        </row>
        <row r="337">
          <cell r="B337">
            <v>3592</v>
          </cell>
          <cell r="C337" t="str">
            <v>St Thomas of Canterbury CE J Brentwood</v>
          </cell>
          <cell r="D337">
            <v>163360.60999999999</v>
          </cell>
          <cell r="E337">
            <v>106852.18</v>
          </cell>
          <cell r="F337">
            <v>86258</v>
          </cell>
          <cell r="G337">
            <v>36635.58</v>
          </cell>
          <cell r="H337">
            <v>28972.080000000002</v>
          </cell>
          <cell r="I337">
            <v>17435.02</v>
          </cell>
          <cell r="J337">
            <v>86976.140000000363</v>
          </cell>
          <cell r="K337">
            <v>96581.550000000047</v>
          </cell>
          <cell r="L337">
            <v>131074.35000000009</v>
          </cell>
          <cell r="M337">
            <v>121533.04000000027</v>
          </cell>
          <cell r="N337">
            <v>119024.60999999987</v>
          </cell>
        </row>
        <row r="338">
          <cell r="B338">
            <v>3610</v>
          </cell>
          <cell r="C338" t="str">
            <v>Little Hallingbury CE P</v>
          </cell>
          <cell r="D338">
            <v>56616.81</v>
          </cell>
          <cell r="E338">
            <v>49903.13</v>
          </cell>
          <cell r="F338">
            <v>63952</v>
          </cell>
          <cell r="G338">
            <v>59278.66</v>
          </cell>
          <cell r="H338">
            <v>19052.310000000001</v>
          </cell>
          <cell r="I338">
            <v>14831.419999999998</v>
          </cell>
          <cell r="J338">
            <v>-48799.310000000056</v>
          </cell>
          <cell r="K338">
            <v>-19724.820000000065</v>
          </cell>
          <cell r="L338">
            <v>-3817.479999999865</v>
          </cell>
          <cell r="M338">
            <v>24511.710000000079</v>
          </cell>
          <cell r="N338">
            <v>68430.239999999874</v>
          </cell>
        </row>
        <row r="339">
          <cell r="B339">
            <v>3612</v>
          </cell>
          <cell r="C339" t="str">
            <v>St Joseph the Worker RC P Hutton</v>
          </cell>
          <cell r="D339">
            <v>116231.92</v>
          </cell>
          <cell r="E339">
            <v>153094.87</v>
          </cell>
          <cell r="F339">
            <v>145168</v>
          </cell>
          <cell r="G339">
            <v>158219.34</v>
          </cell>
          <cell r="H339">
            <v>180788.41</v>
          </cell>
          <cell r="I339">
            <v>198137.02</v>
          </cell>
          <cell r="J339">
            <v>180117.26000000013</v>
          </cell>
          <cell r="K339">
            <v>189403.57000000007</v>
          </cell>
          <cell r="L339">
            <v>163821.73999999987</v>
          </cell>
          <cell r="M339">
            <v>179571.36000000034</v>
          </cell>
          <cell r="N339">
            <v>155192.54000000027</v>
          </cell>
        </row>
        <row r="340">
          <cell r="B340">
            <v>3622</v>
          </cell>
          <cell r="C340" t="str">
            <v>St Thomas of Canterbury CE I Brentwood</v>
          </cell>
          <cell r="D340">
            <v>80535.69</v>
          </cell>
          <cell r="E340">
            <v>39962.28</v>
          </cell>
          <cell r="F340">
            <v>37846</v>
          </cell>
          <cell r="G340">
            <v>61732.1</v>
          </cell>
          <cell r="H340">
            <v>44887.81</v>
          </cell>
          <cell r="I340">
            <v>48053.73</v>
          </cell>
          <cell r="J340">
            <v>123532.44999999995</v>
          </cell>
          <cell r="K340">
            <v>98818.820000000065</v>
          </cell>
          <cell r="L340">
            <v>86681.300000000512</v>
          </cell>
          <cell r="M340">
            <v>48862.229999999749</v>
          </cell>
          <cell r="N340">
            <v>15109.54000000027</v>
          </cell>
        </row>
        <row r="341">
          <cell r="B341">
            <v>3630</v>
          </cell>
          <cell r="C341" t="str">
            <v>St Cedds CE (VA) P Bradwell</v>
          </cell>
          <cell r="D341">
            <v>44100.08</v>
          </cell>
          <cell r="E341">
            <v>48471.57</v>
          </cell>
          <cell r="F341"/>
          <cell r="G341"/>
          <cell r="H341"/>
          <cell r="I341"/>
          <cell r="J341"/>
          <cell r="K341"/>
          <cell r="L341"/>
          <cell r="M341"/>
          <cell r="N341"/>
        </row>
        <row r="342">
          <cell r="B342">
            <v>3660</v>
          </cell>
          <cell r="C342" t="str">
            <v>Tolleshunt D Arcy St Nicholas CE P</v>
          </cell>
          <cell r="D342">
            <v>8020.99</v>
          </cell>
          <cell r="E342">
            <v>-4183.53</v>
          </cell>
          <cell r="F342">
            <v>-3004</v>
          </cell>
          <cell r="G342">
            <v>5112.87</v>
          </cell>
          <cell r="H342">
            <v>47275.46</v>
          </cell>
          <cell r="I342">
            <v>84403.71</v>
          </cell>
          <cell r="J342">
            <v>121527.68000000011</v>
          </cell>
          <cell r="K342"/>
          <cell r="L342"/>
          <cell r="M342"/>
          <cell r="N342"/>
        </row>
        <row r="343">
          <cell r="B343">
            <v>3670</v>
          </cell>
          <cell r="C343" t="str">
            <v>Moreton CE P</v>
          </cell>
          <cell r="D343">
            <v>12883.44</v>
          </cell>
          <cell r="E343">
            <v>-24357.11</v>
          </cell>
          <cell r="F343">
            <v>42255</v>
          </cell>
          <cell r="G343">
            <v>74785.22</v>
          </cell>
          <cell r="H343">
            <v>1838.64</v>
          </cell>
          <cell r="I343">
            <v>-1967.52</v>
          </cell>
          <cell r="J343">
            <v>19063.740000000002</v>
          </cell>
          <cell r="K343">
            <v>-29506.29999999993</v>
          </cell>
          <cell r="L343">
            <v>731.87999999977183</v>
          </cell>
          <cell r="M343">
            <v>15544.899999999907</v>
          </cell>
          <cell r="N343">
            <v>78332.979999999749</v>
          </cell>
        </row>
        <row r="344">
          <cell r="B344">
            <v>3700</v>
          </cell>
          <cell r="C344" t="str">
            <v>Farnham CE P</v>
          </cell>
          <cell r="D344">
            <v>26812.15</v>
          </cell>
          <cell r="E344">
            <v>74839.03</v>
          </cell>
          <cell r="F344">
            <v>91108</v>
          </cell>
          <cell r="G344">
            <v>97686.26</v>
          </cell>
          <cell r="H344">
            <v>107715.4</v>
          </cell>
          <cell r="I344">
            <v>83644.160000000003</v>
          </cell>
          <cell r="J344">
            <v>88184.039999999921</v>
          </cell>
          <cell r="K344">
            <v>93821.539999999863</v>
          </cell>
          <cell r="L344">
            <v>89207.35999999987</v>
          </cell>
          <cell r="M344">
            <v>106734.25000000006</v>
          </cell>
          <cell r="N344">
            <v>97719.189999999944</v>
          </cell>
        </row>
        <row r="345">
          <cell r="B345">
            <v>3730</v>
          </cell>
          <cell r="C345" t="str">
            <v>Radwinter CE P</v>
          </cell>
          <cell r="D345">
            <v>29344.560000000001</v>
          </cell>
          <cell r="E345">
            <v>35093.33</v>
          </cell>
          <cell r="F345">
            <v>-15090</v>
          </cell>
          <cell r="G345">
            <v>41198.639999999999</v>
          </cell>
          <cell r="H345">
            <v>16689.68</v>
          </cell>
          <cell r="I345">
            <v>16301.87</v>
          </cell>
          <cell r="J345">
            <v>15567.050000000163</v>
          </cell>
          <cell r="K345">
            <v>22047.530000000028</v>
          </cell>
          <cell r="L345">
            <v>24015.710000000079</v>
          </cell>
          <cell r="M345">
            <v>40581.660000000149</v>
          </cell>
          <cell r="N345">
            <v>708.77999999991152</v>
          </cell>
        </row>
        <row r="346">
          <cell r="B346">
            <v>3770</v>
          </cell>
          <cell r="C346" t="str">
            <v>St Pius X RC P Chelmsford</v>
          </cell>
          <cell r="D346">
            <v>132596.04999999999</v>
          </cell>
          <cell r="E346">
            <v>110083.3</v>
          </cell>
          <cell r="F346">
            <v>118658</v>
          </cell>
          <cell r="G346">
            <v>93531.82</v>
          </cell>
          <cell r="H346">
            <v>94481.25</v>
          </cell>
          <cell r="I346">
            <v>82312.33</v>
          </cell>
          <cell r="J346">
            <v>98880.019999999902</v>
          </cell>
          <cell r="K346"/>
          <cell r="L346"/>
          <cell r="M346"/>
          <cell r="N346"/>
        </row>
        <row r="347">
          <cell r="B347">
            <v>3780</v>
          </cell>
          <cell r="C347" t="str">
            <v>Ingatestone &amp; Fryerning CE (A) J</v>
          </cell>
          <cell r="D347">
            <v>17110.96</v>
          </cell>
          <cell r="E347">
            <v>28398.97</v>
          </cell>
          <cell r="F347">
            <v>14202</v>
          </cell>
          <cell r="G347">
            <v>14399.67</v>
          </cell>
          <cell r="H347">
            <v>15137.57</v>
          </cell>
          <cell r="I347">
            <v>19690.72</v>
          </cell>
          <cell r="J347">
            <v>12314.25</v>
          </cell>
          <cell r="K347">
            <v>1887.7699999999022</v>
          </cell>
          <cell r="L347">
            <v>6731.0700000000652</v>
          </cell>
          <cell r="M347">
            <v>4589.339999999851</v>
          </cell>
          <cell r="N347">
            <v>6744.1199999998789</v>
          </cell>
        </row>
        <row r="348">
          <cell r="B348">
            <v>3781</v>
          </cell>
          <cell r="C348" t="str">
            <v>Lincewood Primary Basildon</v>
          </cell>
          <cell r="D348">
            <v>392156.66</v>
          </cell>
          <cell r="E348">
            <v>342253.57</v>
          </cell>
          <cell r="F348">
            <v>283977</v>
          </cell>
          <cell r="G348">
            <v>396102.14</v>
          </cell>
          <cell r="H348">
            <v>430937.87</v>
          </cell>
          <cell r="I348">
            <v>512946.24</v>
          </cell>
          <cell r="J348">
            <v>456151.42999999993</v>
          </cell>
          <cell r="K348">
            <v>410939.65999999968</v>
          </cell>
          <cell r="L348">
            <v>479874.84000000008</v>
          </cell>
          <cell r="M348">
            <v>545500.18000000017</v>
          </cell>
          <cell r="N348">
            <v>357666.12000000104</v>
          </cell>
        </row>
        <row r="349">
          <cell r="B349">
            <v>3782</v>
          </cell>
          <cell r="C349" t="str">
            <v>Phoenix Primary</v>
          </cell>
          <cell r="D349">
            <v>165884.54999999999</v>
          </cell>
          <cell r="E349">
            <v>147670.29</v>
          </cell>
          <cell r="F349">
            <v>195082</v>
          </cell>
          <cell r="G349">
            <v>216256.34</v>
          </cell>
          <cell r="H349"/>
          <cell r="I349"/>
          <cell r="J349"/>
          <cell r="K349"/>
          <cell r="L349"/>
          <cell r="M349"/>
          <cell r="N349"/>
        </row>
        <row r="350">
          <cell r="B350">
            <v>3790</v>
          </cell>
          <cell r="C350" t="str">
            <v>St Francis RC P Braintree</v>
          </cell>
          <cell r="D350">
            <v>181717.04</v>
          </cell>
          <cell r="E350">
            <v>224519.43</v>
          </cell>
          <cell r="F350">
            <v>258398</v>
          </cell>
          <cell r="G350">
            <v>207834.2</v>
          </cell>
          <cell r="H350">
            <v>192467.12</v>
          </cell>
          <cell r="I350">
            <v>181867.3</v>
          </cell>
          <cell r="J350">
            <v>115789.96999999974</v>
          </cell>
          <cell r="K350">
            <v>72113.159999999916</v>
          </cell>
          <cell r="L350">
            <v>106714.62999999989</v>
          </cell>
          <cell r="M350">
            <v>108234.32000000007</v>
          </cell>
          <cell r="N350">
            <v>39146.660000000149</v>
          </cell>
        </row>
        <row r="351">
          <cell r="B351">
            <v>3795</v>
          </cell>
          <cell r="C351" t="str">
            <v>Chrishall Holy Trinity &amp; St NicholasCE P</v>
          </cell>
          <cell r="D351">
            <v>15749.33</v>
          </cell>
          <cell r="E351">
            <v>46363.33</v>
          </cell>
          <cell r="F351">
            <v>55820</v>
          </cell>
          <cell r="G351">
            <v>43447.26</v>
          </cell>
          <cell r="H351">
            <v>30531.81</v>
          </cell>
          <cell r="I351">
            <v>92440.05</v>
          </cell>
          <cell r="J351">
            <v>89155.669999999925</v>
          </cell>
          <cell r="K351">
            <v>64265.119999999995</v>
          </cell>
          <cell r="L351">
            <v>63061.40000000014</v>
          </cell>
          <cell r="M351">
            <v>68708.070000000065</v>
          </cell>
          <cell r="N351">
            <v>73187.149999999907</v>
          </cell>
        </row>
        <row r="352">
          <cell r="B352">
            <v>3810</v>
          </cell>
          <cell r="C352" t="str">
            <v>St Michaels CE J Galleywood</v>
          </cell>
          <cell r="D352">
            <v>51060.42</v>
          </cell>
          <cell r="E352">
            <v>29110.22</v>
          </cell>
          <cell r="F352">
            <v>28521</v>
          </cell>
          <cell r="G352">
            <v>50124.92</v>
          </cell>
          <cell r="H352">
            <v>28816.51</v>
          </cell>
          <cell r="I352">
            <v>26789.63</v>
          </cell>
          <cell r="J352">
            <v>25276.800000000047</v>
          </cell>
          <cell r="K352">
            <v>51225.850000000093</v>
          </cell>
          <cell r="L352">
            <v>54468.64000000013</v>
          </cell>
          <cell r="M352">
            <v>80688.010000000475</v>
          </cell>
          <cell r="N352">
            <v>27306.89000000013</v>
          </cell>
        </row>
        <row r="353">
          <cell r="B353">
            <v>3811</v>
          </cell>
          <cell r="C353" t="str">
            <v>St Francis RC P Maldon</v>
          </cell>
          <cell r="D353">
            <v>99647.9</v>
          </cell>
          <cell r="E353">
            <v>49579.13</v>
          </cell>
          <cell r="F353">
            <v>35285</v>
          </cell>
          <cell r="G353">
            <v>34757.54</v>
          </cell>
          <cell r="H353">
            <v>18758.04</v>
          </cell>
          <cell r="I353">
            <v>19924.740000000002</v>
          </cell>
          <cell r="J353">
            <v>19638.569999999716</v>
          </cell>
          <cell r="K353">
            <v>14015.200000000186</v>
          </cell>
          <cell r="L353">
            <v>47347.820000000065</v>
          </cell>
          <cell r="M353">
            <v>46026.3400000002</v>
          </cell>
          <cell r="N353">
            <v>-50970.170000000391</v>
          </cell>
        </row>
        <row r="354">
          <cell r="B354">
            <v>3813</v>
          </cell>
          <cell r="C354" t="str">
            <v>Holy Family RC P Witham</v>
          </cell>
          <cell r="D354">
            <v>16869.809999999823</v>
          </cell>
          <cell r="E354">
            <v>38206.519999999997</v>
          </cell>
          <cell r="F354">
            <v>38077</v>
          </cell>
          <cell r="G354">
            <v>59950.32</v>
          </cell>
          <cell r="H354">
            <v>71722.09</v>
          </cell>
          <cell r="I354">
            <v>64484.3</v>
          </cell>
          <cell r="J354">
            <v>104134.0499999997</v>
          </cell>
          <cell r="K354">
            <v>48582.750000000116</v>
          </cell>
          <cell r="L354"/>
          <cell r="M354"/>
          <cell r="N354"/>
        </row>
        <row r="355">
          <cell r="B355">
            <v>3814</v>
          </cell>
          <cell r="C355" t="str">
            <v>Trinity St Marys CE P South Woodham</v>
          </cell>
          <cell r="D355">
            <v>42010.07</v>
          </cell>
          <cell r="E355">
            <v>38723.980000000003</v>
          </cell>
          <cell r="F355">
            <v>46094</v>
          </cell>
          <cell r="G355">
            <v>38963.42</v>
          </cell>
          <cell r="H355">
            <v>26574.82</v>
          </cell>
          <cell r="I355">
            <v>65687.360000000001</v>
          </cell>
          <cell r="J355">
            <v>67862.730000000098</v>
          </cell>
          <cell r="K355">
            <v>89160.829999999842</v>
          </cell>
          <cell r="L355">
            <v>138326.91000000015</v>
          </cell>
          <cell r="M355">
            <v>148964.31999999995</v>
          </cell>
          <cell r="N355">
            <v>176117.04000000004</v>
          </cell>
        </row>
        <row r="356">
          <cell r="B356">
            <v>3815</v>
          </cell>
          <cell r="C356" t="str">
            <v>St Josephs RC P South Woodham</v>
          </cell>
          <cell r="D356">
            <v>95278.32</v>
          </cell>
          <cell r="E356">
            <v>82421.52</v>
          </cell>
          <cell r="F356">
            <v>11642</v>
          </cell>
          <cell r="G356">
            <v>23020.46</v>
          </cell>
          <cell r="H356">
            <v>980.96</v>
          </cell>
          <cell r="I356">
            <v>8957.0400000000009</v>
          </cell>
          <cell r="J356">
            <v>24147.769999999924</v>
          </cell>
          <cell r="K356">
            <v>66.565000000176951</v>
          </cell>
          <cell r="L356">
            <v>19847.64000000013</v>
          </cell>
          <cell r="M356">
            <v>10106.859999999753</v>
          </cell>
          <cell r="N356">
            <v>-61498.690000000643</v>
          </cell>
        </row>
        <row r="357">
          <cell r="B357">
            <v>3820</v>
          </cell>
          <cell r="C357" t="str">
            <v>W &amp; S Hanningfield St Peters CE P</v>
          </cell>
          <cell r="D357">
            <v>68068.2</v>
          </cell>
          <cell r="E357">
            <v>81798.509999999995</v>
          </cell>
          <cell r="F357">
            <v>65908</v>
          </cell>
          <cell r="G357">
            <v>74600.710000000006</v>
          </cell>
          <cell r="H357">
            <v>79133.88</v>
          </cell>
          <cell r="I357">
            <v>71635.490000000005</v>
          </cell>
          <cell r="J357">
            <v>106611.3899999999</v>
          </cell>
          <cell r="K357">
            <v>116558.94999999995</v>
          </cell>
          <cell r="L357">
            <v>122124.44999999972</v>
          </cell>
          <cell r="M357">
            <v>145932.89000000013</v>
          </cell>
          <cell r="N357">
            <v>99582.489999999991</v>
          </cell>
        </row>
        <row r="358">
          <cell r="B358">
            <v>3822</v>
          </cell>
          <cell r="C358" t="str">
            <v>All Saints CE P Dovercourt Harwich</v>
          </cell>
          <cell r="D358">
            <v>110162.81</v>
          </cell>
          <cell r="E358">
            <v>107549.87</v>
          </cell>
          <cell r="F358">
            <v>95004</v>
          </cell>
          <cell r="G358">
            <v>72578.960000000006</v>
          </cell>
          <cell r="H358">
            <v>79937.58</v>
          </cell>
          <cell r="I358">
            <v>140360.89000000001</v>
          </cell>
          <cell r="J358">
            <v>127304.81000000017</v>
          </cell>
          <cell r="K358">
            <v>150388.65000000002</v>
          </cell>
          <cell r="L358">
            <v>215116.07999999996</v>
          </cell>
          <cell r="M358">
            <v>181306.2200000002</v>
          </cell>
          <cell r="N358">
            <v>178954.05999999982</v>
          </cell>
        </row>
        <row r="359">
          <cell r="B359">
            <v>3823</v>
          </cell>
          <cell r="C359" t="str">
            <v>Bishops CE &amp; RC P The Chelmsford</v>
          </cell>
          <cell r="D359">
            <v>41435.53</v>
          </cell>
          <cell r="E359">
            <v>39612.83</v>
          </cell>
          <cell r="F359">
            <v>78918</v>
          </cell>
          <cell r="G359">
            <v>120351.91</v>
          </cell>
          <cell r="H359">
            <v>158288.66</v>
          </cell>
          <cell r="I359">
            <v>193515.26</v>
          </cell>
          <cell r="J359">
            <v>164566.34999999986</v>
          </cell>
          <cell r="K359">
            <v>231175.8599999994</v>
          </cell>
          <cell r="L359">
            <v>325483.15000000014</v>
          </cell>
          <cell r="M359">
            <v>463124.5299999998</v>
          </cell>
          <cell r="N359">
            <v>335305.16999999899</v>
          </cell>
        </row>
        <row r="360">
          <cell r="B360">
            <v>3825</v>
          </cell>
          <cell r="C360" t="str">
            <v>Felmore Primary</v>
          </cell>
          <cell r="D360">
            <v>103826.81</v>
          </cell>
          <cell r="E360">
            <v>131655.42000000001</v>
          </cell>
          <cell r="F360">
            <v>145922</v>
          </cell>
          <cell r="G360">
            <v>255867.39</v>
          </cell>
          <cell r="H360">
            <v>223126.15999999997</v>
          </cell>
          <cell r="I360">
            <v>223111.91</v>
          </cell>
          <cell r="J360"/>
          <cell r="K360"/>
          <cell r="L360"/>
          <cell r="M360"/>
          <cell r="N360"/>
        </row>
        <row r="361">
          <cell r="B361">
            <v>3826</v>
          </cell>
          <cell r="C361" t="str">
            <v>Chancellor Park</v>
          </cell>
          <cell r="D361">
            <v>110365.35</v>
          </cell>
          <cell r="E361">
            <v>69508.34</v>
          </cell>
          <cell r="F361">
            <v>103998</v>
          </cell>
          <cell r="G361">
            <v>119322.7</v>
          </cell>
          <cell r="H361">
            <v>75410.27</v>
          </cell>
          <cell r="I361">
            <v>65902.850000000006</v>
          </cell>
          <cell r="J361">
            <v>62851.830000000075</v>
          </cell>
          <cell r="K361">
            <v>76257.350000000093</v>
          </cell>
          <cell r="L361">
            <v>72254.000000000233</v>
          </cell>
          <cell r="M361">
            <v>79516.649999999907</v>
          </cell>
          <cell r="N361">
            <v>19609.169999999925</v>
          </cell>
        </row>
        <row r="362">
          <cell r="B362">
            <v>3830</v>
          </cell>
          <cell r="C362" t="str">
            <v>Willow Brook, Colchester</v>
          </cell>
          <cell r="D362">
            <v>138473.47</v>
          </cell>
          <cell r="E362">
            <v>28096.89</v>
          </cell>
          <cell r="F362"/>
          <cell r="G362"/>
          <cell r="H362"/>
          <cell r="I362"/>
          <cell r="J362"/>
          <cell r="K362"/>
          <cell r="L362"/>
          <cell r="M362"/>
          <cell r="N362"/>
        </row>
        <row r="363">
          <cell r="B363">
            <v>3831</v>
          </cell>
          <cell r="C363" t="str">
            <v>Great Clacton CEVA Junior School</v>
          </cell>
          <cell r="D363">
            <v>83315.47</v>
          </cell>
          <cell r="E363">
            <v>122401.59</v>
          </cell>
          <cell r="F363"/>
          <cell r="G363"/>
          <cell r="H363"/>
          <cell r="I363"/>
          <cell r="J363"/>
          <cell r="K363"/>
          <cell r="L363"/>
          <cell r="M363"/>
          <cell r="N363"/>
        </row>
        <row r="364">
          <cell r="B364">
            <v>3833</v>
          </cell>
          <cell r="C364" t="str">
            <v>Grove Wood Primary</v>
          </cell>
          <cell r="D364">
            <v>359032.74</v>
          </cell>
          <cell r="E364">
            <v>534392.48</v>
          </cell>
          <cell r="F364"/>
          <cell r="G364"/>
          <cell r="H364"/>
          <cell r="I364"/>
          <cell r="J364"/>
          <cell r="K364"/>
          <cell r="L364"/>
          <cell r="M364"/>
          <cell r="N364"/>
        </row>
        <row r="365">
          <cell r="B365">
            <v>3834</v>
          </cell>
          <cell r="C365" t="str">
            <v>Northwick Park Primary</v>
          </cell>
          <cell r="D365">
            <v>134491.38</v>
          </cell>
          <cell r="E365">
            <v>145058.79</v>
          </cell>
          <cell r="F365"/>
          <cell r="G365"/>
          <cell r="H365"/>
          <cell r="I365"/>
          <cell r="J365"/>
          <cell r="K365"/>
          <cell r="L365"/>
          <cell r="M365"/>
          <cell r="N365"/>
        </row>
        <row r="366">
          <cell r="B366">
            <v>3835</v>
          </cell>
          <cell r="C366" t="str">
            <v>Thundersley Primary</v>
          </cell>
          <cell r="D366">
            <v>82283.48</v>
          </cell>
          <cell r="E366">
            <v>57315.64</v>
          </cell>
          <cell r="F366"/>
          <cell r="G366"/>
          <cell r="H366"/>
          <cell r="I366"/>
          <cell r="J366"/>
          <cell r="K366"/>
          <cell r="L366"/>
          <cell r="M366"/>
          <cell r="N366"/>
        </row>
        <row r="367">
          <cell r="B367">
            <v>3836</v>
          </cell>
          <cell r="C367" t="str">
            <v>Southminster Primary</v>
          </cell>
          <cell r="D367">
            <v>104934.05</v>
          </cell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</row>
        <row r="368">
          <cell r="B368">
            <v>3837</v>
          </cell>
          <cell r="C368" t="str">
            <v>Epping Primary</v>
          </cell>
          <cell r="D368">
            <v>87310.6</v>
          </cell>
          <cell r="E368">
            <v>97115.87</v>
          </cell>
          <cell r="F368">
            <v>136935</v>
          </cell>
          <cell r="G368">
            <v>64827.82</v>
          </cell>
          <cell r="H368">
            <v>35701.440000000002</v>
          </cell>
          <cell r="I368">
            <v>50604.93</v>
          </cell>
          <cell r="J368">
            <v>50302.470000000205</v>
          </cell>
          <cell r="K368">
            <v>65827.179999999469</v>
          </cell>
          <cell r="L368">
            <v>144548.56000000075</v>
          </cell>
          <cell r="M368">
            <v>111988.74000000069</v>
          </cell>
          <cell r="N368">
            <v>84170.930000000168</v>
          </cell>
        </row>
        <row r="369">
          <cell r="B369">
            <v>3838</v>
          </cell>
          <cell r="C369" t="str">
            <v>Winter Gardens C Primary Canvey Island</v>
          </cell>
          <cell r="D369">
            <v>76770.81</v>
          </cell>
          <cell r="E369">
            <v>122144.23</v>
          </cell>
          <cell r="F369">
            <v>131258</v>
          </cell>
          <cell r="G369"/>
          <cell r="H369"/>
          <cell r="I369"/>
          <cell r="J369"/>
          <cell r="K369"/>
          <cell r="L369"/>
          <cell r="M369"/>
          <cell r="N369"/>
        </row>
        <row r="370">
          <cell r="B370">
            <v>3839</v>
          </cell>
          <cell r="C370" t="str">
            <v>Queen Boudica Primary</v>
          </cell>
          <cell r="D370">
            <v>44431.78</v>
          </cell>
          <cell r="E370">
            <v>91568.95</v>
          </cell>
          <cell r="F370">
            <v>66391</v>
          </cell>
          <cell r="G370">
            <v>111016.54</v>
          </cell>
          <cell r="H370">
            <v>64473.919999999998</v>
          </cell>
          <cell r="I370">
            <v>13756.96</v>
          </cell>
          <cell r="J370">
            <v>-76140.029999999562</v>
          </cell>
          <cell r="K370">
            <v>-59716.759999999544</v>
          </cell>
          <cell r="L370">
            <v>-31697.989999999525</v>
          </cell>
          <cell r="M370">
            <v>2979.0500000005122</v>
          </cell>
          <cell r="N370">
            <v>-44946.970000000671</v>
          </cell>
        </row>
        <row r="371">
          <cell r="B371">
            <v>3840</v>
          </cell>
          <cell r="C371" t="str">
            <v>Riverside C P Hullbridge</v>
          </cell>
          <cell r="D371">
            <v>50890.61</v>
          </cell>
          <cell r="E371">
            <v>53910.570000000007</v>
          </cell>
          <cell r="F371">
            <v>36934</v>
          </cell>
          <cell r="G371">
            <v>66566.77</v>
          </cell>
          <cell r="H371">
            <v>57461.38</v>
          </cell>
          <cell r="I371">
            <v>87537.55</v>
          </cell>
          <cell r="J371">
            <v>53960.520000000251</v>
          </cell>
          <cell r="K371">
            <v>15005.800000000279</v>
          </cell>
          <cell r="L371">
            <v>134992.06999999983</v>
          </cell>
          <cell r="M371">
            <v>191686.32999999984</v>
          </cell>
          <cell r="N371">
            <v>134560.00000000023</v>
          </cell>
        </row>
        <row r="372">
          <cell r="B372">
            <v>3841</v>
          </cell>
          <cell r="C372" t="str">
            <v>Staples Road C P Loughton</v>
          </cell>
          <cell r="D372">
            <v>204717.92</v>
          </cell>
          <cell r="E372">
            <v>163642.23000000001</v>
          </cell>
          <cell r="F372">
            <v>190811</v>
          </cell>
          <cell r="G372">
            <v>272504.03000000003</v>
          </cell>
          <cell r="H372">
            <v>298425.69</v>
          </cell>
          <cell r="I372">
            <v>255540.73</v>
          </cell>
          <cell r="J372"/>
          <cell r="K372"/>
          <cell r="L372"/>
          <cell r="M372"/>
          <cell r="N372"/>
        </row>
        <row r="373">
          <cell r="B373">
            <v>5200</v>
          </cell>
          <cell r="C373" t="str">
            <v>Elmwood Primary School</v>
          </cell>
          <cell r="D373">
            <v>46597.69</v>
          </cell>
          <cell r="E373">
            <v>31843.559999999998</v>
          </cell>
          <cell r="F373">
            <v>116049</v>
          </cell>
          <cell r="G373">
            <v>122234.62</v>
          </cell>
          <cell r="H373">
            <v>111207.15</v>
          </cell>
          <cell r="I373">
            <v>118287.07999999999</v>
          </cell>
          <cell r="J373">
            <v>139489.01</v>
          </cell>
          <cell r="K373">
            <v>131748.1399999992</v>
          </cell>
          <cell r="L373">
            <v>192123.23999999953</v>
          </cell>
          <cell r="M373">
            <v>251124.71999999927</v>
          </cell>
          <cell r="N373">
            <v>290595.14000000013</v>
          </cell>
        </row>
        <row r="374">
          <cell r="B374">
            <v>5202</v>
          </cell>
          <cell r="C374" t="str">
            <v>North Crescent Primary School</v>
          </cell>
          <cell r="D374">
            <v>140551.5</v>
          </cell>
          <cell r="E374">
            <v>168301.64</v>
          </cell>
          <cell r="F374">
            <v>210679</v>
          </cell>
          <cell r="G374">
            <v>234933.34</v>
          </cell>
          <cell r="H374">
            <v>109958.52</v>
          </cell>
          <cell r="I374"/>
          <cell r="J374"/>
          <cell r="K374"/>
          <cell r="L374"/>
          <cell r="M374"/>
          <cell r="N374"/>
        </row>
        <row r="375">
          <cell r="B375">
            <v>5203</v>
          </cell>
          <cell r="C375" t="str">
            <v>Northlands Junior School</v>
          </cell>
          <cell r="D375">
            <v>208896.85</v>
          </cell>
          <cell r="E375">
            <v>133300.24</v>
          </cell>
          <cell r="F375">
            <v>117852</v>
          </cell>
          <cell r="G375"/>
          <cell r="H375"/>
          <cell r="I375"/>
          <cell r="J375"/>
          <cell r="K375"/>
          <cell r="L375"/>
          <cell r="M375"/>
          <cell r="N375"/>
        </row>
        <row r="376">
          <cell r="B376">
            <v>5204</v>
          </cell>
          <cell r="C376" t="str">
            <v>Great Totham Primary School</v>
          </cell>
          <cell r="D376">
            <v>145983.25</v>
          </cell>
          <cell r="E376">
            <v>142167.60999999999</v>
          </cell>
          <cell r="F376">
            <v>149062</v>
          </cell>
          <cell r="G376">
            <v>192201.74</v>
          </cell>
          <cell r="H376">
            <v>157516.48000000001</v>
          </cell>
          <cell r="I376">
            <v>191276.43</v>
          </cell>
          <cell r="J376">
            <v>255298.24</v>
          </cell>
          <cell r="K376">
            <v>333881.0700000003</v>
          </cell>
          <cell r="L376">
            <v>494254.34000000078</v>
          </cell>
          <cell r="M376">
            <v>669607.40999999968</v>
          </cell>
          <cell r="N376">
            <v>644138.71999999927</v>
          </cell>
        </row>
        <row r="377">
          <cell r="B377">
            <v>5205</v>
          </cell>
          <cell r="C377" t="str">
            <v>Katherine's Primary School</v>
          </cell>
          <cell r="D377">
            <v>72243.28</v>
          </cell>
          <cell r="E377">
            <v>50979.79</v>
          </cell>
          <cell r="F377">
            <v>56165</v>
          </cell>
          <cell r="G377">
            <v>27876.41</v>
          </cell>
          <cell r="H377">
            <v>46076.38</v>
          </cell>
          <cell r="I377"/>
          <cell r="J377"/>
          <cell r="K377"/>
          <cell r="L377"/>
          <cell r="M377"/>
          <cell r="N377"/>
        </row>
        <row r="378">
          <cell r="B378">
            <v>5207</v>
          </cell>
          <cell r="C378" t="str">
            <v>St Andrew's CE Primary School Weeley</v>
          </cell>
          <cell r="D378">
            <v>8272.57</v>
          </cell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</row>
        <row r="379">
          <cell r="B379">
            <v>5208</v>
          </cell>
          <cell r="C379" t="str">
            <v>Rolph CE Primary School</v>
          </cell>
          <cell r="D379">
            <v>81226.820000000007</v>
          </cell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</row>
        <row r="380">
          <cell r="B380">
            <v>5213</v>
          </cell>
          <cell r="C380" t="str">
            <v>Woodville Primary School</v>
          </cell>
          <cell r="D380">
            <v>149530.04</v>
          </cell>
          <cell r="E380"/>
          <cell r="F380"/>
          <cell r="G380"/>
          <cell r="H380"/>
          <cell r="I380"/>
          <cell r="J380"/>
          <cell r="K380"/>
          <cell r="L380"/>
          <cell r="M380"/>
          <cell r="N380"/>
        </row>
        <row r="381">
          <cell r="B381">
            <v>5214</v>
          </cell>
          <cell r="C381" t="str">
            <v>Takeley Primary School</v>
          </cell>
          <cell r="D381">
            <v>111790.88</v>
          </cell>
          <cell r="E381">
            <v>47789.93</v>
          </cell>
          <cell r="F381">
            <v>25528</v>
          </cell>
          <cell r="G381"/>
          <cell r="H381"/>
          <cell r="I381"/>
          <cell r="J381"/>
          <cell r="K381"/>
          <cell r="L381"/>
          <cell r="M381"/>
          <cell r="N381"/>
        </row>
        <row r="382">
          <cell r="B382">
            <v>5215</v>
          </cell>
          <cell r="C382" t="str">
            <v>Holland Park Primary School</v>
          </cell>
          <cell r="D382">
            <v>397225.7</v>
          </cell>
          <cell r="E382">
            <v>416564.39</v>
          </cell>
          <cell r="F382">
            <v>267337</v>
          </cell>
          <cell r="G382">
            <v>307676.32999999996</v>
          </cell>
          <cell r="H382"/>
          <cell r="I382"/>
          <cell r="J382"/>
          <cell r="K382"/>
          <cell r="L382"/>
          <cell r="M382"/>
          <cell r="N382"/>
        </row>
        <row r="383">
          <cell r="B383">
            <v>5216</v>
          </cell>
          <cell r="C383" t="str">
            <v>Holland Haven Primary School</v>
          </cell>
          <cell r="D383">
            <v>184682.54</v>
          </cell>
          <cell r="E383">
            <v>194461.34</v>
          </cell>
          <cell r="F383">
            <v>196458</v>
          </cell>
          <cell r="G383">
            <v>178457</v>
          </cell>
          <cell r="H383">
            <v>221530.57</v>
          </cell>
          <cell r="I383">
            <v>263488.99</v>
          </cell>
          <cell r="J383">
            <v>306161.54999999958</v>
          </cell>
          <cell r="K383">
            <v>250367.91999999993</v>
          </cell>
          <cell r="L383">
            <v>379538.63000000035</v>
          </cell>
          <cell r="M383">
            <v>421827.37999999942</v>
          </cell>
          <cell r="N383">
            <v>470407.30999999959</v>
          </cell>
        </row>
        <row r="384">
          <cell r="B384">
            <v>5217</v>
          </cell>
          <cell r="C384" t="str">
            <v>St Osyth CE School</v>
          </cell>
          <cell r="D384">
            <v>112835.82</v>
          </cell>
          <cell r="E384">
            <v>165267.4</v>
          </cell>
          <cell r="F384">
            <v>84429</v>
          </cell>
          <cell r="G384">
            <v>17376.189999999999</v>
          </cell>
          <cell r="H384"/>
          <cell r="I384"/>
          <cell r="J384"/>
          <cell r="K384"/>
          <cell r="L384"/>
          <cell r="M384"/>
          <cell r="N384"/>
        </row>
        <row r="385">
          <cell r="B385">
            <v>5219</v>
          </cell>
          <cell r="C385" t="str">
            <v>St Clare's RC Primary School</v>
          </cell>
          <cell r="D385">
            <v>198855.95</v>
          </cell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</row>
        <row r="386">
          <cell r="B386">
            <v>5220</v>
          </cell>
          <cell r="C386" t="str">
            <v>Elmstead Primary School</v>
          </cell>
          <cell r="D386">
            <v>83981.119999999995</v>
          </cell>
          <cell r="E386">
            <v>135823.5</v>
          </cell>
          <cell r="F386">
            <v>157856</v>
          </cell>
          <cell r="G386">
            <v>166599.06</v>
          </cell>
          <cell r="H386">
            <v>128339.19</v>
          </cell>
          <cell r="I386">
            <v>88425.64</v>
          </cell>
          <cell r="J386">
            <v>100388.8600000001</v>
          </cell>
          <cell r="K386">
            <v>61377.570000000298</v>
          </cell>
          <cell r="L386">
            <v>95432.699999999953</v>
          </cell>
          <cell r="M386">
            <v>40000.490000000456</v>
          </cell>
          <cell r="N386">
            <v>43000.000000000233</v>
          </cell>
        </row>
        <row r="387">
          <cell r="B387">
            <v>5221</v>
          </cell>
          <cell r="C387" t="str">
            <v>Millfields Primary School</v>
          </cell>
          <cell r="D387">
            <v>113529.71</v>
          </cell>
          <cell r="E387">
            <v>102199.52</v>
          </cell>
          <cell r="F387">
            <v>130471</v>
          </cell>
          <cell r="G387">
            <v>109366.75</v>
          </cell>
          <cell r="H387">
            <v>101479.89</v>
          </cell>
          <cell r="I387">
            <v>65071.65</v>
          </cell>
          <cell r="J387">
            <v>103760.18999999983</v>
          </cell>
          <cell r="K387">
            <v>84002.610000000102</v>
          </cell>
          <cell r="L387">
            <v>71209.850000000093</v>
          </cell>
          <cell r="M387">
            <v>72736.469999999972</v>
          </cell>
          <cell r="N387">
            <v>97791.64000000013</v>
          </cell>
        </row>
        <row r="388">
          <cell r="B388">
            <v>5224</v>
          </cell>
          <cell r="C388" t="str">
            <v>St Katherine's CE Primary School</v>
          </cell>
          <cell r="D388">
            <v>65658.080000000002</v>
          </cell>
          <cell r="E388">
            <v>50154.07</v>
          </cell>
          <cell r="F388">
            <v>81182</v>
          </cell>
          <cell r="G388">
            <v>92421.2</v>
          </cell>
          <cell r="H388">
            <v>86867.39</v>
          </cell>
          <cell r="I388">
            <v>94716.46</v>
          </cell>
          <cell r="J388">
            <v>88474.889999999665</v>
          </cell>
          <cell r="K388">
            <v>87265.090000000317</v>
          </cell>
          <cell r="L388">
            <v>115652.01000000047</v>
          </cell>
          <cell r="M388">
            <v>90030.570000000531</v>
          </cell>
          <cell r="N388">
            <v>66138.499999999767</v>
          </cell>
        </row>
        <row r="389">
          <cell r="B389">
            <v>5226</v>
          </cell>
          <cell r="C389" t="str">
            <v>Rodings Primary School</v>
          </cell>
          <cell r="D389">
            <v>49474.77</v>
          </cell>
          <cell r="E389">
            <v>29983.66</v>
          </cell>
          <cell r="F389">
            <v>100576</v>
          </cell>
          <cell r="G389">
            <v>156831.95000000001</v>
          </cell>
          <cell r="H389">
            <v>206929.98</v>
          </cell>
          <cell r="I389">
            <v>153790.73000000001</v>
          </cell>
          <cell r="J389">
            <v>186710.27000000048</v>
          </cell>
          <cell r="K389">
            <v>196403.89999999967</v>
          </cell>
          <cell r="L389">
            <v>303754.45000000042</v>
          </cell>
          <cell r="M389">
            <v>382845.30000000098</v>
          </cell>
          <cell r="N389">
            <v>348830.79000000027</v>
          </cell>
        </row>
        <row r="390">
          <cell r="B390">
            <v>5227</v>
          </cell>
          <cell r="C390" t="str">
            <v>Kingswood Infant School</v>
          </cell>
          <cell r="D390">
            <v>39117.5</v>
          </cell>
          <cell r="E390">
            <v>42727.12</v>
          </cell>
          <cell r="F390">
            <v>40911</v>
          </cell>
          <cell r="G390"/>
          <cell r="H390"/>
          <cell r="I390"/>
          <cell r="J390"/>
          <cell r="K390"/>
          <cell r="L390"/>
          <cell r="M390"/>
          <cell r="N390"/>
        </row>
        <row r="391">
          <cell r="B391">
            <v>5228</v>
          </cell>
          <cell r="C391" t="str">
            <v>Kingswood Junior School</v>
          </cell>
          <cell r="D391">
            <v>100547.42</v>
          </cell>
          <cell r="E391">
            <v>162593.92000000001</v>
          </cell>
          <cell r="F391">
            <v>219770</v>
          </cell>
          <cell r="G391">
            <v>329914.92</v>
          </cell>
          <cell r="H391">
            <v>146905.79999999999</v>
          </cell>
          <cell r="I391">
            <v>214188.53</v>
          </cell>
          <cell r="J391">
            <v>196417.82</v>
          </cell>
          <cell r="K391">
            <v>158726.25999999978</v>
          </cell>
          <cell r="L391">
            <v>237252.84999999916</v>
          </cell>
          <cell r="M391">
            <v>183698.07999999914</v>
          </cell>
          <cell r="N391">
            <v>322161.76000000024</v>
          </cell>
        </row>
        <row r="392">
          <cell r="B392">
            <v>5229</v>
          </cell>
          <cell r="C392" t="str">
            <v>St Mary's CE Primary School, Stansted</v>
          </cell>
          <cell r="D392">
            <v>197890.2</v>
          </cell>
          <cell r="E392">
            <v>145494.94</v>
          </cell>
          <cell r="F392">
            <v>203292</v>
          </cell>
          <cell r="G392">
            <v>223873.53</v>
          </cell>
          <cell r="H392">
            <v>227477.63</v>
          </cell>
          <cell r="I392">
            <v>233699.91</v>
          </cell>
          <cell r="J392">
            <v>163425.31000000029</v>
          </cell>
          <cell r="K392">
            <v>109978.72</v>
          </cell>
          <cell r="L392">
            <v>159821.48999999953</v>
          </cell>
          <cell r="M392">
            <v>308626.42000000039</v>
          </cell>
          <cell r="N392">
            <v>282001.21999999974</v>
          </cell>
        </row>
        <row r="393">
          <cell r="B393">
            <v>5236</v>
          </cell>
          <cell r="C393" t="str">
            <v>Buttsbury Infant School</v>
          </cell>
          <cell r="D393">
            <v>132232</v>
          </cell>
          <cell r="E393">
            <v>169243.38</v>
          </cell>
          <cell r="F393">
            <v>197456</v>
          </cell>
          <cell r="G393">
            <v>249056</v>
          </cell>
          <cell r="H393">
            <v>206228.68</v>
          </cell>
          <cell r="I393">
            <v>193209.05</v>
          </cell>
          <cell r="J393">
            <v>195191.13</v>
          </cell>
          <cell r="K393">
            <v>160590.66000000015</v>
          </cell>
          <cell r="L393">
            <v>260645.15000000014</v>
          </cell>
          <cell r="M393">
            <v>279748.38000000059</v>
          </cell>
          <cell r="N393">
            <v>265936.25</v>
          </cell>
        </row>
        <row r="394">
          <cell r="B394">
            <v>5239</v>
          </cell>
          <cell r="C394" t="str">
            <v>Leverton Infant School</v>
          </cell>
          <cell r="D394">
            <v>89328.19</v>
          </cell>
          <cell r="E394">
            <v>157568.66</v>
          </cell>
          <cell r="F394">
            <v>110860</v>
          </cell>
          <cell r="G394">
            <v>91922.4</v>
          </cell>
          <cell r="H394"/>
          <cell r="I394"/>
          <cell r="J394"/>
          <cell r="K394"/>
          <cell r="L394"/>
          <cell r="M394"/>
          <cell r="N394"/>
        </row>
        <row r="395">
          <cell r="B395">
            <v>5241</v>
          </cell>
          <cell r="C395" t="str">
            <v>St Andrew's CE Primary School</v>
          </cell>
          <cell r="D395">
            <v>96418.04</v>
          </cell>
          <cell r="E395">
            <v>96460.82</v>
          </cell>
          <cell r="F395">
            <v>92390</v>
          </cell>
          <cell r="G395">
            <v>73640.460000000006</v>
          </cell>
          <cell r="H395">
            <v>70306.05</v>
          </cell>
          <cell r="I395">
            <v>87293.92</v>
          </cell>
          <cell r="J395">
            <v>135758.72999999975</v>
          </cell>
          <cell r="K395">
            <v>128068.43000000017</v>
          </cell>
          <cell r="L395">
            <v>158983.61999999965</v>
          </cell>
          <cell r="M395">
            <v>203338.90000000014</v>
          </cell>
          <cell r="N395">
            <v>263365.41999999923</v>
          </cell>
        </row>
        <row r="396">
          <cell r="B396">
            <v>5242</v>
          </cell>
          <cell r="C396" t="str">
            <v>Leverton Junior School</v>
          </cell>
          <cell r="D396">
            <v>23874.17</v>
          </cell>
          <cell r="E396">
            <v>36090.14</v>
          </cell>
          <cell r="F396">
            <v>70054</v>
          </cell>
          <cell r="G396">
            <v>49922.39</v>
          </cell>
          <cell r="H396">
            <v>4541.3500000000004</v>
          </cell>
          <cell r="I396">
            <v>4241.3</v>
          </cell>
          <cell r="J396">
            <v>14311.290000000037</v>
          </cell>
          <cell r="K396">
            <v>24212.120000000112</v>
          </cell>
          <cell r="L396">
            <v>116601.04999999981</v>
          </cell>
          <cell r="M396">
            <v>76043.200000000186</v>
          </cell>
          <cell r="N396">
            <v>76164.779999999795</v>
          </cell>
        </row>
        <row r="397">
          <cell r="B397">
            <v>5246</v>
          </cell>
          <cell r="C397" t="str">
            <v>Waltham Holy Cross Infant School</v>
          </cell>
          <cell r="D397">
            <v>74828.179999999993</v>
          </cell>
          <cell r="E397">
            <v>48239.28</v>
          </cell>
          <cell r="F397">
            <v>39726</v>
          </cell>
          <cell r="G397">
            <v>122936.25</v>
          </cell>
          <cell r="H397">
            <v>175972.99</v>
          </cell>
          <cell r="I397">
            <v>-92922.13</v>
          </cell>
          <cell r="J397">
            <v>-89872.649999999863</v>
          </cell>
          <cell r="K397"/>
          <cell r="L397"/>
          <cell r="M397"/>
          <cell r="N397"/>
        </row>
        <row r="398">
          <cell r="B398">
            <v>5247</v>
          </cell>
          <cell r="C398" t="str">
            <v>Hockley Primary School</v>
          </cell>
          <cell r="D398">
            <v>61279.24</v>
          </cell>
          <cell r="E398">
            <v>29447.47</v>
          </cell>
          <cell r="F398">
            <v>1457</v>
          </cell>
          <cell r="G398">
            <v>1975.78</v>
          </cell>
          <cell r="H398">
            <v>377.28</v>
          </cell>
          <cell r="I398">
            <v>-1521.1</v>
          </cell>
          <cell r="J398"/>
          <cell r="K398"/>
          <cell r="L398"/>
          <cell r="M398"/>
          <cell r="N398"/>
        </row>
        <row r="399">
          <cell r="B399">
            <v>5248</v>
          </cell>
          <cell r="C399" t="str">
            <v>Thaxted Primary School</v>
          </cell>
          <cell r="D399">
            <v>112704.01</v>
          </cell>
          <cell r="E399">
            <v>94879.49</v>
          </cell>
          <cell r="F399">
            <v>44594</v>
          </cell>
          <cell r="G399">
            <v>75682.67</v>
          </cell>
          <cell r="H399">
            <v>57202.44</v>
          </cell>
          <cell r="I399">
            <v>103135.89</v>
          </cell>
          <cell r="J399">
            <v>125977.38999999966</v>
          </cell>
          <cell r="K399">
            <v>102071.80999999982</v>
          </cell>
          <cell r="L399">
            <v>83380.369999999879</v>
          </cell>
          <cell r="M399">
            <v>82933.580000000307</v>
          </cell>
          <cell r="N399">
            <v>98286.919999999693</v>
          </cell>
        </row>
        <row r="400">
          <cell r="B400">
            <v>5249</v>
          </cell>
          <cell r="C400" t="str">
            <v>Cathedral School</v>
          </cell>
          <cell r="D400">
            <v>67410.5</v>
          </cell>
          <cell r="E400">
            <v>78668.78</v>
          </cell>
          <cell r="F400">
            <v>105847</v>
          </cell>
          <cell r="G400">
            <v>96518.11</v>
          </cell>
          <cell r="H400">
            <v>73489.45</v>
          </cell>
          <cell r="I400">
            <v>62823.26</v>
          </cell>
          <cell r="J400">
            <v>64259.270000000251</v>
          </cell>
          <cell r="K400">
            <v>47242.589999999851</v>
          </cell>
          <cell r="L400">
            <v>67227.439999999711</v>
          </cell>
          <cell r="M400">
            <v>125140.70000000065</v>
          </cell>
          <cell r="N400">
            <v>89698.689999999944</v>
          </cell>
        </row>
        <row r="401">
          <cell r="B401">
            <v>5252</v>
          </cell>
          <cell r="C401" t="str">
            <v>Broomfield Primary School</v>
          </cell>
          <cell r="D401">
            <v>114066.97</v>
          </cell>
          <cell r="E401">
            <v>153402.59</v>
          </cell>
          <cell r="F401">
            <v>206054</v>
          </cell>
          <cell r="G401">
            <v>187694.31</v>
          </cell>
          <cell r="H401">
            <v>95019.83</v>
          </cell>
          <cell r="I401">
            <v>96859</v>
          </cell>
          <cell r="J401">
            <v>110644.88</v>
          </cell>
          <cell r="K401">
            <v>133734.17000000062</v>
          </cell>
          <cell r="L401">
            <v>188988.90000000014</v>
          </cell>
          <cell r="M401">
            <v>170303.33000000031</v>
          </cell>
          <cell r="N401">
            <v>180397.11999999965</v>
          </cell>
        </row>
        <row r="402">
          <cell r="B402">
            <v>5255</v>
          </cell>
          <cell r="C402" t="str">
            <v>St John Fisher RC Primary School</v>
          </cell>
          <cell r="D402">
            <v>177746.98</v>
          </cell>
          <cell r="E402">
            <v>99692.4</v>
          </cell>
          <cell r="F402">
            <v>192861</v>
          </cell>
          <cell r="G402">
            <v>63034.51</v>
          </cell>
          <cell r="H402">
            <v>4320.3999999999996</v>
          </cell>
          <cell r="I402">
            <v>-84237.58</v>
          </cell>
          <cell r="J402">
            <v>64329.75</v>
          </cell>
          <cell r="K402">
            <v>65230.170000000158</v>
          </cell>
          <cell r="L402">
            <v>150508.7799999998</v>
          </cell>
          <cell r="M402">
            <v>108551.43000000063</v>
          </cell>
          <cell r="N402"/>
        </row>
        <row r="403">
          <cell r="B403">
            <v>5257</v>
          </cell>
          <cell r="C403" t="str">
            <v>Lawford CE Primary School</v>
          </cell>
          <cell r="D403">
            <v>106291.54</v>
          </cell>
          <cell r="E403">
            <v>139461.29999999999</v>
          </cell>
          <cell r="F403">
            <v>114987</v>
          </cell>
          <cell r="G403">
            <v>102067.96</v>
          </cell>
          <cell r="H403">
            <v>88526.95</v>
          </cell>
          <cell r="I403">
            <v>101607.22</v>
          </cell>
          <cell r="J403">
            <v>119108.40999999992</v>
          </cell>
          <cell r="K403">
            <v>84632.120000000345</v>
          </cell>
          <cell r="L403">
            <v>110668.88999999966</v>
          </cell>
          <cell r="M403">
            <v>114118.25999999978</v>
          </cell>
          <cell r="N403">
            <v>130014.21999999997</v>
          </cell>
        </row>
        <row r="404">
          <cell r="B404">
            <v>5258</v>
          </cell>
          <cell r="C404" t="str">
            <v>Great Dunmow Primary School</v>
          </cell>
          <cell r="D404">
            <v>263392.08</v>
          </cell>
          <cell r="E404">
            <v>285103.98</v>
          </cell>
          <cell r="F404">
            <v>317247</v>
          </cell>
          <cell r="G404">
            <v>295823.92</v>
          </cell>
          <cell r="H404">
            <v>369559.68</v>
          </cell>
          <cell r="I404">
            <v>396476.04</v>
          </cell>
          <cell r="J404">
            <v>398599.22999999952</v>
          </cell>
          <cell r="K404">
            <v>468125.45999999973</v>
          </cell>
          <cell r="L404">
            <v>522270.76999999955</v>
          </cell>
          <cell r="M404">
            <v>578295.51000000071</v>
          </cell>
          <cell r="N404">
            <v>440231.8600000008</v>
          </cell>
        </row>
        <row r="405">
          <cell r="B405">
            <v>5259</v>
          </cell>
          <cell r="C405" t="str">
            <v>Dunmow St Marys CE Primary School</v>
          </cell>
          <cell r="D405">
            <v>85343.47</v>
          </cell>
          <cell r="E405">
            <v>109798.22</v>
          </cell>
          <cell r="F405">
            <v>160270</v>
          </cell>
          <cell r="G405">
            <v>150674.99</v>
          </cell>
          <cell r="H405">
            <v>130014.61</v>
          </cell>
          <cell r="I405">
            <v>120018.59</v>
          </cell>
          <cell r="J405">
            <v>89797.900000001071</v>
          </cell>
          <cell r="K405">
            <v>50113.340000000084</v>
          </cell>
          <cell r="L405">
            <v>138613.80000000005</v>
          </cell>
          <cell r="M405">
            <v>239791.93000000017</v>
          </cell>
          <cell r="N405">
            <v>241907.02000000002</v>
          </cell>
        </row>
        <row r="406">
          <cell r="B406">
            <v>5260</v>
          </cell>
          <cell r="C406" t="str">
            <v>Walton Primary School</v>
          </cell>
          <cell r="D406">
            <v>170949.47</v>
          </cell>
          <cell r="E406">
            <v>197727.3</v>
          </cell>
          <cell r="F406">
            <v>89166</v>
          </cell>
          <cell r="G406">
            <v>104657.29</v>
          </cell>
          <cell r="H406">
            <v>174394.18</v>
          </cell>
          <cell r="I406">
            <v>275737.59000000003</v>
          </cell>
          <cell r="J406">
            <v>345922.34000000032</v>
          </cell>
          <cell r="K406">
            <v>287079.78000000003</v>
          </cell>
          <cell r="L406">
            <v>309845.60999999987</v>
          </cell>
          <cell r="M406">
            <v>313557.0399999998</v>
          </cell>
          <cell r="N406">
            <v>298133.9700000002</v>
          </cell>
        </row>
        <row r="407">
          <cell r="B407">
            <v>5261</v>
          </cell>
          <cell r="C407" t="str">
            <v>Chase Lane Primary School</v>
          </cell>
          <cell r="D407">
            <v>392445.99</v>
          </cell>
          <cell r="E407">
            <v>332140.49</v>
          </cell>
          <cell r="F407">
            <v>292813</v>
          </cell>
          <cell r="G407">
            <v>392190.67</v>
          </cell>
          <cell r="H407">
            <v>465230.07</v>
          </cell>
          <cell r="I407">
            <v>321604.96999999997</v>
          </cell>
          <cell r="J407">
            <v>316292.89000000013</v>
          </cell>
          <cell r="K407">
            <v>298753.87000000104</v>
          </cell>
          <cell r="L407">
            <v>339220.5700000003</v>
          </cell>
          <cell r="M407">
            <v>395837.21999999927</v>
          </cell>
          <cell r="N407">
            <v>381597.5299999998</v>
          </cell>
        </row>
        <row r="408">
          <cell r="B408">
            <v>5262</v>
          </cell>
          <cell r="C408" t="str">
            <v>Wyburns Primary School</v>
          </cell>
          <cell r="D408">
            <v>94797.98</v>
          </cell>
          <cell r="E408">
            <v>104794.32</v>
          </cell>
          <cell r="F408">
            <v>78605</v>
          </cell>
          <cell r="G408">
            <v>69168.22</v>
          </cell>
          <cell r="H408">
            <v>65639.89</v>
          </cell>
          <cell r="I408"/>
          <cell r="J408"/>
          <cell r="K408"/>
          <cell r="L408"/>
          <cell r="M408"/>
          <cell r="N408"/>
        </row>
        <row r="409">
          <cell r="B409">
            <v>5265</v>
          </cell>
          <cell r="C409" t="str">
            <v>Collingwood Primary School</v>
          </cell>
          <cell r="D409">
            <v>44051.12</v>
          </cell>
          <cell r="E409">
            <v>58207.76</v>
          </cell>
          <cell r="F409">
            <v>66742</v>
          </cell>
          <cell r="G409">
            <v>88243.9</v>
          </cell>
          <cell r="H409">
            <v>108624.73</v>
          </cell>
          <cell r="I409">
            <v>116803.01</v>
          </cell>
          <cell r="J409">
            <v>70819.180000000168</v>
          </cell>
          <cell r="K409">
            <v>48136.060000000056</v>
          </cell>
          <cell r="L409">
            <v>82650.739999999991</v>
          </cell>
          <cell r="M409">
            <v>106229.0399999998</v>
          </cell>
          <cell r="N409">
            <v>50098.630000000121</v>
          </cell>
        </row>
        <row r="410">
          <cell r="B410">
            <v>5267</v>
          </cell>
          <cell r="C410" t="str">
            <v>St Helens RC Infant School</v>
          </cell>
          <cell r="D410">
            <v>197944.8</v>
          </cell>
          <cell r="E410">
            <v>267768.23</v>
          </cell>
          <cell r="F410">
            <v>290903</v>
          </cell>
          <cell r="G410">
            <v>190000.44</v>
          </cell>
          <cell r="H410">
            <v>103033.55</v>
          </cell>
          <cell r="I410">
            <v>99283.88</v>
          </cell>
          <cell r="J410">
            <v>103173.81000000006</v>
          </cell>
          <cell r="K410">
            <v>42083.750000000698</v>
          </cell>
          <cell r="L410">
            <v>59152.880000000121</v>
          </cell>
          <cell r="M410">
            <v>56279.959999999963</v>
          </cell>
          <cell r="N410">
            <v>52847.590000000084</v>
          </cell>
        </row>
        <row r="411">
          <cell r="B411">
            <v>5269</v>
          </cell>
          <cell r="C411" t="str">
            <v>Thomas Willingale School</v>
          </cell>
          <cell r="D411">
            <v>95599.64</v>
          </cell>
          <cell r="E411">
            <v>175159.51</v>
          </cell>
          <cell r="F411">
            <v>352007</v>
          </cell>
          <cell r="G411">
            <v>243128.29</v>
          </cell>
          <cell r="H411">
            <v>263103.8</v>
          </cell>
          <cell r="I411">
            <v>256327.04000000001</v>
          </cell>
          <cell r="J411">
            <v>317529.7200000002</v>
          </cell>
          <cell r="K411">
            <v>206102.24000000069</v>
          </cell>
          <cell r="L411">
            <v>303194.25</v>
          </cell>
          <cell r="M411">
            <v>524289.32999999914</v>
          </cell>
          <cell r="N411">
            <v>641138.06999999983</v>
          </cell>
        </row>
        <row r="412">
          <cell r="B412">
            <v>5270</v>
          </cell>
          <cell r="C412" t="str">
            <v>Upshire Primary Foundation School</v>
          </cell>
          <cell r="D412">
            <v>97059.31</v>
          </cell>
          <cell r="E412">
            <v>128331.54</v>
          </cell>
          <cell r="F412">
            <v>53799</v>
          </cell>
          <cell r="G412">
            <v>148277.35</v>
          </cell>
          <cell r="H412">
            <v>157962.98000000001</v>
          </cell>
          <cell r="I412">
            <v>256586.57</v>
          </cell>
          <cell r="J412">
            <v>277717.43000000005</v>
          </cell>
          <cell r="K412">
            <v>285492.6399999999</v>
          </cell>
          <cell r="L412">
            <v>277958.45999999973</v>
          </cell>
          <cell r="M412">
            <v>238752.69999999995</v>
          </cell>
          <cell r="N412">
            <v>186108.06000000006</v>
          </cell>
        </row>
        <row r="413">
          <cell r="B413">
            <v>5271</v>
          </cell>
          <cell r="C413" t="str">
            <v>Mersea Island School</v>
          </cell>
          <cell r="D413">
            <v>101587.05</v>
          </cell>
          <cell r="E413">
            <v>65793.81</v>
          </cell>
          <cell r="F413">
            <v>86867</v>
          </cell>
          <cell r="G413">
            <v>76768.08</v>
          </cell>
          <cell r="H413">
            <v>34272.69</v>
          </cell>
          <cell r="I413">
            <v>15003.39</v>
          </cell>
          <cell r="J413">
            <v>47135.349999999395</v>
          </cell>
          <cell r="K413">
            <v>120806.68000000017</v>
          </cell>
          <cell r="L413">
            <v>255162.10000000009</v>
          </cell>
          <cell r="M413">
            <v>284131.26000000071</v>
          </cell>
          <cell r="N413">
            <v>155663.83999999892</v>
          </cell>
        </row>
        <row r="414">
          <cell r="B414">
            <v>5272</v>
          </cell>
          <cell r="C414" t="str">
            <v>Earls Colne Primary School</v>
          </cell>
          <cell r="D414">
            <v>179786</v>
          </cell>
          <cell r="E414">
            <v>246414.29</v>
          </cell>
          <cell r="F414">
            <v>326294</v>
          </cell>
          <cell r="G414">
            <v>352319.39</v>
          </cell>
          <cell r="H414">
            <v>336389.31</v>
          </cell>
          <cell r="I414">
            <v>403698.25</v>
          </cell>
          <cell r="J414">
            <v>354630.84999999969</v>
          </cell>
          <cell r="K414">
            <v>386311.97999999952</v>
          </cell>
          <cell r="L414">
            <v>536523.97000000067</v>
          </cell>
          <cell r="M414">
            <v>553891.62999999803</v>
          </cell>
          <cell r="N414">
            <v>392490.51000000024</v>
          </cell>
        </row>
        <row r="415">
          <cell r="B415">
            <v>5274</v>
          </cell>
          <cell r="C415" t="str">
            <v>Engaines Primary School</v>
          </cell>
          <cell r="D415">
            <v>68797.490000000005</v>
          </cell>
          <cell r="E415">
            <v>45141.82</v>
          </cell>
          <cell r="F415">
            <v>26305</v>
          </cell>
          <cell r="G415">
            <v>37569.26</v>
          </cell>
          <cell r="H415">
            <v>28761.97</v>
          </cell>
          <cell r="I415">
            <v>-19622.05</v>
          </cell>
          <cell r="J415">
            <v>-12726.070000000298</v>
          </cell>
          <cell r="K415">
            <v>59422.180000000168</v>
          </cell>
          <cell r="L415">
            <v>207842.60999999987</v>
          </cell>
          <cell r="M415">
            <v>187261.46999999927</v>
          </cell>
          <cell r="N415">
            <v>146373.92000000039</v>
          </cell>
        </row>
        <row r="416">
          <cell r="B416">
            <v>5275</v>
          </cell>
          <cell r="C416" t="str">
            <v>Rochford Primary School and Nursery</v>
          </cell>
          <cell r="D416">
            <v>23064.67</v>
          </cell>
          <cell r="E416">
            <v>98799.4</v>
          </cell>
          <cell r="F416"/>
          <cell r="G416"/>
          <cell r="H416"/>
          <cell r="I416"/>
          <cell r="J416"/>
          <cell r="K416"/>
          <cell r="L416"/>
          <cell r="M416"/>
          <cell r="N416"/>
        </row>
        <row r="417">
          <cell r="B417">
            <v>5276</v>
          </cell>
          <cell r="C417" t="str">
            <v>Howbridge Infant School</v>
          </cell>
          <cell r="D417">
            <v>92600.86</v>
          </cell>
          <cell r="E417">
            <v>116519.22</v>
          </cell>
          <cell r="F417">
            <v>99537</v>
          </cell>
          <cell r="G417">
            <v>184055.34</v>
          </cell>
          <cell r="H417">
            <v>122464.38</v>
          </cell>
          <cell r="I417">
            <v>70532.72</v>
          </cell>
          <cell r="J417">
            <v>90283.040000000197</v>
          </cell>
          <cell r="K417">
            <v>84914.390000000072</v>
          </cell>
          <cell r="L417">
            <v>182327.83999999979</v>
          </cell>
          <cell r="M417">
            <v>371507.67999999993</v>
          </cell>
          <cell r="N417">
            <v>364761.14999999991</v>
          </cell>
        </row>
        <row r="418">
          <cell r="B418">
            <v>5279</v>
          </cell>
          <cell r="C418" t="str">
            <v>St Andrew's CE Junior School</v>
          </cell>
          <cell r="D418">
            <v>78062.460000000006</v>
          </cell>
          <cell r="E418">
            <v>75860.929999999993</v>
          </cell>
          <cell r="F418">
            <v>88566</v>
          </cell>
          <cell r="G418">
            <v>80495.25</v>
          </cell>
          <cell r="H418">
            <v>83818.33</v>
          </cell>
          <cell r="I418">
            <v>66186.75</v>
          </cell>
          <cell r="J418">
            <v>60889.179999999935</v>
          </cell>
          <cell r="K418">
            <v>33728.179999999935</v>
          </cell>
          <cell r="L418">
            <v>30921.419999999925</v>
          </cell>
          <cell r="M418">
            <v>36241.360000000335</v>
          </cell>
          <cell r="N418">
            <v>8322.3299999998417</v>
          </cell>
        </row>
        <row r="419">
          <cell r="B419">
            <v>5280</v>
          </cell>
          <cell r="C419" t="str">
            <v>Brinkley Grove Primary School</v>
          </cell>
          <cell r="D419">
            <v>114747</v>
          </cell>
          <cell r="E419">
            <v>104257.49</v>
          </cell>
          <cell r="F419">
            <v>108812</v>
          </cell>
          <cell r="G419">
            <v>96539.94</v>
          </cell>
          <cell r="H419">
            <v>147159.88</v>
          </cell>
          <cell r="I419">
            <v>167906.78</v>
          </cell>
          <cell r="J419">
            <v>184640.85000000009</v>
          </cell>
          <cell r="K419">
            <v>236642.45999999973</v>
          </cell>
          <cell r="L419">
            <v>244366.69999999995</v>
          </cell>
          <cell r="M419">
            <v>259649.8899999992</v>
          </cell>
          <cell r="N419">
            <v>244790.6099999994</v>
          </cell>
        </row>
        <row r="420">
          <cell r="B420"/>
          <cell r="C420" t="str">
            <v>Maintained Primary Schools</v>
          </cell>
          <cell r="D420">
            <v>40126920.379999995</v>
          </cell>
          <cell r="E420">
            <v>41143581.719999999</v>
          </cell>
          <cell r="F420">
            <v>40639751</v>
          </cell>
          <cell r="G420">
            <v>41021496.980000034</v>
          </cell>
          <cell r="H420">
            <v>35079970.899999991</v>
          </cell>
          <cell r="I420">
            <v>31828933.139999993</v>
          </cell>
          <cell r="J420">
            <v>30426786.131000001</v>
          </cell>
          <cell r="K420">
            <v>27617346.692727011</v>
          </cell>
          <cell r="L420">
            <v>35175038.690000013</v>
          </cell>
          <cell r="M420">
            <v>40074946.36999999</v>
          </cell>
          <cell r="N420">
            <v>35453392.459999971</v>
          </cell>
        </row>
        <row r="421">
          <cell r="B421"/>
          <cell r="C421"/>
          <cell r="D421"/>
          <cell r="E421"/>
          <cell r="F421"/>
          <cell r="G421"/>
          <cell r="H421"/>
          <cell r="I421"/>
          <cell r="J421"/>
          <cell r="K421"/>
          <cell r="L421"/>
          <cell r="M421"/>
        </row>
        <row r="422">
          <cell r="B422">
            <v>4025</v>
          </cell>
          <cell r="C422" t="str">
            <v>Ramsey The Halstead</v>
          </cell>
          <cell r="D422">
            <v>604524.11</v>
          </cell>
          <cell r="E422"/>
          <cell r="F422"/>
          <cell r="G422"/>
          <cell r="H422"/>
          <cell r="I422"/>
          <cell r="J422"/>
          <cell r="K422"/>
          <cell r="L422"/>
          <cell r="M422"/>
          <cell r="N422"/>
        </row>
        <row r="423">
          <cell r="B423">
            <v>4263</v>
          </cell>
          <cell r="C423" t="str">
            <v>Mark Hall Harlow</v>
          </cell>
          <cell r="D423">
            <v>118344.90999999922</v>
          </cell>
          <cell r="E423"/>
          <cell r="F423"/>
          <cell r="G423"/>
          <cell r="H423"/>
          <cell r="I423"/>
          <cell r="J423"/>
          <cell r="K423"/>
          <cell r="L423"/>
          <cell r="M423"/>
          <cell r="N423"/>
        </row>
        <row r="424">
          <cell r="B424">
            <v>4350</v>
          </cell>
          <cell r="C424" t="str">
            <v>Alec Hunter High School Braintree</v>
          </cell>
          <cell r="D424">
            <v>476473.68999999994</v>
          </cell>
          <cell r="E424"/>
          <cell r="F424"/>
          <cell r="G424"/>
          <cell r="H424"/>
          <cell r="I424"/>
          <cell r="J424"/>
          <cell r="K424"/>
          <cell r="L424"/>
          <cell r="M424"/>
          <cell r="N424"/>
        </row>
        <row r="425">
          <cell r="B425">
            <v>4360</v>
          </cell>
          <cell r="C425" t="str">
            <v>Forest Hall</v>
          </cell>
          <cell r="D425">
            <v>249175.61</v>
          </cell>
          <cell r="E425">
            <v>128922.31</v>
          </cell>
          <cell r="F425"/>
          <cell r="G425"/>
          <cell r="H425"/>
          <cell r="I425"/>
          <cell r="J425"/>
          <cell r="K425"/>
          <cell r="L425"/>
          <cell r="M425"/>
          <cell r="N425"/>
        </row>
        <row r="426">
          <cell r="B426">
            <v>4431</v>
          </cell>
          <cell r="C426" t="str">
            <v>Woodlands Basildon</v>
          </cell>
          <cell r="D426">
            <v>1070663.3</v>
          </cell>
          <cell r="E426">
            <v>1528556.07</v>
          </cell>
          <cell r="F426">
            <v>1221961</v>
          </cell>
          <cell r="G426"/>
          <cell r="H426"/>
          <cell r="I426"/>
          <cell r="J426"/>
          <cell r="K426"/>
          <cell r="L426"/>
          <cell r="M426"/>
          <cell r="N426"/>
        </row>
        <row r="427">
          <cell r="B427">
            <v>4499</v>
          </cell>
          <cell r="C427" t="str">
            <v>Roding Valley High Loughton</v>
          </cell>
          <cell r="D427">
            <v>416004.19</v>
          </cell>
          <cell r="E427">
            <v>619657.79</v>
          </cell>
          <cell r="F427">
            <v>821648</v>
          </cell>
          <cell r="G427">
            <v>1064940.92</v>
          </cell>
          <cell r="H427">
            <v>865974.92</v>
          </cell>
          <cell r="I427">
            <v>864439.6</v>
          </cell>
          <cell r="J427"/>
          <cell r="K427"/>
          <cell r="L427"/>
          <cell r="M427"/>
          <cell r="N427"/>
        </row>
        <row r="428">
          <cell r="B428">
            <v>4530</v>
          </cell>
          <cell r="C428" t="str">
            <v>St Johns CE Epping</v>
          </cell>
          <cell r="D428">
            <v>755144.98</v>
          </cell>
          <cell r="E428">
            <v>542178.6</v>
          </cell>
          <cell r="F428">
            <v>496543</v>
          </cell>
          <cell r="G428">
            <v>412253.4</v>
          </cell>
          <cell r="H428">
            <v>264336.06</v>
          </cell>
          <cell r="I428"/>
          <cell r="J428"/>
          <cell r="K428"/>
          <cell r="L428"/>
          <cell r="M428"/>
          <cell r="N428"/>
        </row>
        <row r="429">
          <cell r="B429">
            <v>4680</v>
          </cell>
          <cell r="C429" t="str">
            <v>De La Salle Basildon</v>
          </cell>
          <cell r="D429">
            <v>567845.03</v>
          </cell>
          <cell r="E429">
            <v>417619.69</v>
          </cell>
          <cell r="F429">
            <v>550579</v>
          </cell>
          <cell r="G429">
            <v>537739.66</v>
          </cell>
          <cell r="H429">
            <v>623107.94999999995</v>
          </cell>
          <cell r="I429">
            <v>601553.44999999995</v>
          </cell>
          <cell r="J429">
            <v>660161.05000000005</v>
          </cell>
          <cell r="K429">
            <v>609770.12000000197</v>
          </cell>
          <cell r="L429">
            <v>527213.17999999877</v>
          </cell>
          <cell r="M429">
            <v>554629.41999999899</v>
          </cell>
          <cell r="N429">
            <v>516271.71000000089</v>
          </cell>
        </row>
        <row r="430">
          <cell r="B430">
            <v>4701</v>
          </cell>
          <cell r="C430" t="str">
            <v>St John Payne RC Chelmsford</v>
          </cell>
          <cell r="D430">
            <v>381810.02</v>
          </cell>
          <cell r="E430">
            <v>357426.97</v>
          </cell>
          <cell r="F430">
            <v>379224</v>
          </cell>
          <cell r="G430">
            <v>420400.09</v>
          </cell>
          <cell r="H430">
            <v>378991.75</v>
          </cell>
          <cell r="I430">
            <v>200536.63</v>
          </cell>
          <cell r="J430">
            <v>167479.3200000003</v>
          </cell>
          <cell r="K430">
            <v>153254.08000000101</v>
          </cell>
          <cell r="L430">
            <v>423123.45999999996</v>
          </cell>
          <cell r="M430">
            <v>863417.6800000025</v>
          </cell>
          <cell r="N430">
            <v>796781.99999999907</v>
          </cell>
        </row>
        <row r="431">
          <cell r="B431">
            <v>5406</v>
          </cell>
          <cell r="C431" t="str">
            <v>Beauchamps School</v>
          </cell>
          <cell r="D431">
            <v>686634.02</v>
          </cell>
          <cell r="E431">
            <v>730803.3</v>
          </cell>
          <cell r="F431">
            <v>700053</v>
          </cell>
          <cell r="G431">
            <v>732888.57</v>
          </cell>
          <cell r="H431">
            <v>798310.73</v>
          </cell>
          <cell r="I431">
            <v>840693.74</v>
          </cell>
          <cell r="J431">
            <v>1011824.82</v>
          </cell>
          <cell r="K431">
            <v>861361.04000000097</v>
          </cell>
          <cell r="L431">
            <v>950920.2200000016</v>
          </cell>
          <cell r="M431">
            <v>1255743.5299999993</v>
          </cell>
          <cell r="N431">
            <v>1013721.8900000006</v>
          </cell>
        </row>
        <row r="432">
          <cell r="B432">
            <v>5419</v>
          </cell>
          <cell r="C432" t="str">
            <v>Castle View School</v>
          </cell>
          <cell r="D432">
            <v>864386.14</v>
          </cell>
          <cell r="E432">
            <v>999577.95</v>
          </cell>
          <cell r="F432"/>
          <cell r="G432"/>
          <cell r="H432"/>
          <cell r="I432"/>
          <cell r="J432"/>
          <cell r="K432"/>
          <cell r="L432"/>
          <cell r="M432"/>
          <cell r="N432"/>
        </row>
        <row r="433">
          <cell r="B433">
            <v>5420</v>
          </cell>
          <cell r="C433" t="str">
            <v>Cornelius Vermuyden School</v>
          </cell>
          <cell r="D433">
            <v>1029863.51</v>
          </cell>
          <cell r="E433"/>
          <cell r="F433"/>
          <cell r="G433"/>
          <cell r="H433"/>
          <cell r="I433"/>
          <cell r="J433"/>
          <cell r="K433"/>
          <cell r="L433"/>
          <cell r="M433"/>
          <cell r="N433"/>
        </row>
        <row r="434">
          <cell r="B434">
            <v>5422</v>
          </cell>
          <cell r="C434" t="str">
            <v>FitzWimarc School</v>
          </cell>
          <cell r="D434">
            <v>668852.28</v>
          </cell>
          <cell r="E434">
            <v>716082.99</v>
          </cell>
          <cell r="F434">
            <v>589110</v>
          </cell>
          <cell r="G434"/>
          <cell r="H434"/>
          <cell r="I434"/>
          <cell r="J434"/>
          <cell r="K434"/>
          <cell r="L434"/>
          <cell r="M434"/>
          <cell r="N434"/>
        </row>
        <row r="435">
          <cell r="B435">
            <v>5424</v>
          </cell>
          <cell r="C435" t="str">
            <v>Deanes School</v>
          </cell>
          <cell r="D435">
            <v>52374.09</v>
          </cell>
          <cell r="E435">
            <v>86650.29</v>
          </cell>
          <cell r="F435">
            <v>-343438</v>
          </cell>
          <cell r="G435">
            <v>-395095.62</v>
          </cell>
          <cell r="H435"/>
          <cell r="I435"/>
          <cell r="J435"/>
          <cell r="K435"/>
          <cell r="L435"/>
          <cell r="M435"/>
          <cell r="N435"/>
        </row>
        <row r="436">
          <cell r="B436">
            <v>5459</v>
          </cell>
          <cell r="C436" t="str">
            <v>Brentwood County High School</v>
          </cell>
          <cell r="D436">
            <v>316749.92000000004</v>
          </cell>
          <cell r="E436">
            <v>300781.54000000004</v>
          </cell>
          <cell r="F436"/>
          <cell r="G436"/>
          <cell r="H436"/>
          <cell r="I436"/>
          <cell r="J436"/>
          <cell r="K436"/>
          <cell r="L436"/>
          <cell r="M436"/>
          <cell r="N436"/>
        </row>
        <row r="437">
          <cell r="B437">
            <v>5464</v>
          </cell>
          <cell r="C437" t="str">
            <v>Alderman Blaxill School</v>
          </cell>
          <cell r="D437">
            <v>-328365.36</v>
          </cell>
          <cell r="E437">
            <v>-109293.32</v>
          </cell>
          <cell r="F437"/>
          <cell r="G437"/>
          <cell r="H437"/>
          <cell r="I437"/>
          <cell r="J437"/>
          <cell r="K437"/>
          <cell r="L437"/>
          <cell r="M437"/>
          <cell r="N437"/>
        </row>
        <row r="438">
          <cell r="B438">
            <v>5466</v>
          </cell>
          <cell r="C438" t="str">
            <v>St Benedict's College (RC)</v>
          </cell>
          <cell r="D438">
            <v>481014.97</v>
          </cell>
          <cell r="E438">
            <v>406889.6</v>
          </cell>
          <cell r="F438">
            <v>269139</v>
          </cell>
          <cell r="G438">
            <v>298592.67</v>
          </cell>
          <cell r="H438">
            <v>266292.32</v>
          </cell>
          <cell r="I438">
            <v>256640.83000000002</v>
          </cell>
          <cell r="J438">
            <v>213629.1400000006</v>
          </cell>
          <cell r="K438">
            <v>200843.63000000175</v>
          </cell>
          <cell r="L438">
            <v>239050.26999999862</v>
          </cell>
          <cell r="M438">
            <v>232795.97999999952</v>
          </cell>
          <cell r="N438">
            <v>290629.42000000086</v>
          </cell>
        </row>
        <row r="439">
          <cell r="B439"/>
          <cell r="C439" t="str">
            <v>Maintained Secondary Schools</v>
          </cell>
          <cell r="D439">
            <v>8411495.4099999983</v>
          </cell>
          <cell r="E439">
            <v>6725853.7799999993</v>
          </cell>
          <cell r="F439">
            <v>4684819</v>
          </cell>
          <cell r="G439">
            <v>3071719.6899999995</v>
          </cell>
          <cell r="H439">
            <v>3197013.7299999995</v>
          </cell>
          <cell r="I439">
            <v>2763864.25</v>
          </cell>
          <cell r="J439">
            <v>2053094.330000001</v>
          </cell>
          <cell r="K439">
            <v>1825228.8700000057</v>
          </cell>
          <cell r="L439">
            <v>2140307.129999999</v>
          </cell>
          <cell r="M439">
            <v>2906586.6100000003</v>
          </cell>
          <cell r="N439">
            <v>2617405.0200000014</v>
          </cell>
        </row>
        <row r="440">
          <cell r="B440"/>
          <cell r="C440"/>
          <cell r="D440"/>
          <cell r="E440"/>
          <cell r="F440"/>
          <cell r="G440"/>
          <cell r="H440"/>
          <cell r="I440"/>
          <cell r="J440"/>
          <cell r="K440"/>
          <cell r="L440"/>
          <cell r="M440"/>
        </row>
        <row r="441">
          <cell r="B441">
            <v>5951</v>
          </cell>
          <cell r="C441" t="str">
            <v>Endeavour School</v>
          </cell>
          <cell r="D441">
            <v>120265.37</v>
          </cell>
          <cell r="E441">
            <v>83897.37</v>
          </cell>
          <cell r="F441">
            <v>123675</v>
          </cell>
          <cell r="G441">
            <v>165889.64000000001</v>
          </cell>
          <cell r="H441">
            <v>135340.54</v>
          </cell>
          <cell r="I441">
            <v>150420.06</v>
          </cell>
          <cell r="J441"/>
          <cell r="K441"/>
          <cell r="L441"/>
          <cell r="M441"/>
          <cell r="N441"/>
        </row>
        <row r="442">
          <cell r="B442">
            <v>7013</v>
          </cell>
          <cell r="C442" t="str">
            <v>Southview Witham</v>
          </cell>
          <cell r="D442">
            <v>161220.17000000001</v>
          </cell>
          <cell r="E442">
            <v>155141.18</v>
          </cell>
          <cell r="F442">
            <v>136036</v>
          </cell>
          <cell r="G442">
            <v>81070</v>
          </cell>
          <cell r="H442">
            <v>62014.21</v>
          </cell>
          <cell r="I442">
            <v>45561.1</v>
          </cell>
          <cell r="J442"/>
          <cell r="K442"/>
          <cell r="L442"/>
          <cell r="M442"/>
          <cell r="N442"/>
        </row>
        <row r="443">
          <cell r="B443">
            <v>7021</v>
          </cell>
          <cell r="C443" t="str">
            <v>Ramsden Hall The Billericay</v>
          </cell>
          <cell r="D443">
            <v>261346.72</v>
          </cell>
          <cell r="E443">
            <v>158318.54999999999</v>
          </cell>
          <cell r="F443">
            <v>194977</v>
          </cell>
          <cell r="G443">
            <v>81188.320000000007</v>
          </cell>
          <cell r="H443"/>
          <cell r="I443"/>
          <cell r="J443"/>
          <cell r="K443"/>
          <cell r="L443"/>
          <cell r="M443"/>
          <cell r="N443"/>
        </row>
        <row r="444">
          <cell r="B444">
            <v>7022</v>
          </cell>
          <cell r="C444" t="str">
            <v>Wells Park Chigwell</v>
          </cell>
          <cell r="D444">
            <v>102404.35</v>
          </cell>
          <cell r="E444">
            <v>134715.19</v>
          </cell>
          <cell r="F444">
            <v>184656</v>
          </cell>
          <cell r="G444">
            <v>208945.97</v>
          </cell>
          <cell r="H444">
            <v>313066.68</v>
          </cell>
          <cell r="I444">
            <v>279989.46000000002</v>
          </cell>
          <cell r="J444">
            <v>283657.16999999853</v>
          </cell>
          <cell r="K444">
            <v>185680.3900000006</v>
          </cell>
          <cell r="L444">
            <v>232119.96000000043</v>
          </cell>
          <cell r="M444">
            <v>436747.01000000071</v>
          </cell>
          <cell r="N444"/>
        </row>
        <row r="445">
          <cell r="B445">
            <v>7030</v>
          </cell>
          <cell r="C445" t="str">
            <v>Kingswode Hoe Colchester</v>
          </cell>
          <cell r="D445">
            <v>92236.36</v>
          </cell>
          <cell r="E445">
            <v>111837.62</v>
          </cell>
          <cell r="F445">
            <v>145255</v>
          </cell>
          <cell r="G445">
            <v>50962.54</v>
          </cell>
          <cell r="H445">
            <v>67663.94</v>
          </cell>
          <cell r="I445"/>
          <cell r="J445"/>
          <cell r="K445"/>
          <cell r="L445"/>
          <cell r="M445"/>
          <cell r="N445"/>
        </row>
        <row r="446">
          <cell r="B446">
            <v>7036</v>
          </cell>
          <cell r="C446" t="str">
            <v>Cedar Hall Benfleet</v>
          </cell>
          <cell r="D446">
            <v>271804.5</v>
          </cell>
          <cell r="E446">
            <v>294160.94</v>
          </cell>
          <cell r="F446">
            <v>329227</v>
          </cell>
          <cell r="G446">
            <v>303943.84000000003</v>
          </cell>
          <cell r="H446">
            <v>321025.03999999998</v>
          </cell>
          <cell r="I446">
            <v>291209.45</v>
          </cell>
          <cell r="J446">
            <v>303416.55000000075</v>
          </cell>
          <cell r="K446">
            <v>236586.59999999916</v>
          </cell>
          <cell r="L446">
            <v>233169.38000000035</v>
          </cell>
          <cell r="M446">
            <v>359086.98</v>
          </cell>
          <cell r="N446">
            <v>334545.97999999952</v>
          </cell>
        </row>
        <row r="447">
          <cell r="B447">
            <v>7044</v>
          </cell>
          <cell r="C447" t="str">
            <v>Oak View Loughton</v>
          </cell>
          <cell r="D447">
            <v>103381.67</v>
          </cell>
          <cell r="E447">
            <v>150531.38</v>
          </cell>
          <cell r="F447">
            <v>62381</v>
          </cell>
          <cell r="G447">
            <v>86526.92</v>
          </cell>
          <cell r="H447">
            <v>168033.75</v>
          </cell>
          <cell r="I447">
            <v>137986.13</v>
          </cell>
          <cell r="J447"/>
          <cell r="K447"/>
          <cell r="L447"/>
          <cell r="M447"/>
          <cell r="N447"/>
        </row>
        <row r="448">
          <cell r="B448">
            <v>7045</v>
          </cell>
          <cell r="C448" t="str">
            <v>Castledon Wickford</v>
          </cell>
          <cell r="D448">
            <v>85193.06</v>
          </cell>
          <cell r="E448">
            <v>151708.84</v>
          </cell>
          <cell r="F448">
            <v>174628</v>
          </cell>
          <cell r="G448"/>
          <cell r="H448"/>
          <cell r="I448"/>
          <cell r="J448"/>
          <cell r="K448"/>
          <cell r="L448"/>
          <cell r="M448"/>
          <cell r="N448"/>
        </row>
        <row r="449">
          <cell r="B449">
            <v>7048</v>
          </cell>
          <cell r="C449" t="str">
            <v>Edith Borthwick The Braintree</v>
          </cell>
          <cell r="D449">
            <v>496155.46</v>
          </cell>
          <cell r="E449">
            <v>677949.01</v>
          </cell>
          <cell r="F449">
            <v>678155</v>
          </cell>
          <cell r="G449">
            <v>554225.48</v>
          </cell>
          <cell r="H449">
            <v>463065.29000000004</v>
          </cell>
          <cell r="I449">
            <v>353274.1</v>
          </cell>
          <cell r="J449">
            <v>372234.98999999929</v>
          </cell>
          <cell r="K449">
            <v>174741.13999999966</v>
          </cell>
          <cell r="L449">
            <v>274527.92999999784</v>
          </cell>
          <cell r="M449">
            <v>86422.910000000149</v>
          </cell>
          <cell r="N449">
            <v>69248.780000002123</v>
          </cell>
        </row>
        <row r="450">
          <cell r="B450">
            <v>7054</v>
          </cell>
          <cell r="C450" t="str">
            <v>Glenwood Benfleet</v>
          </cell>
          <cell r="D450">
            <v>304538.38</v>
          </cell>
          <cell r="E450">
            <v>389087.6</v>
          </cell>
          <cell r="F450">
            <v>421330</v>
          </cell>
          <cell r="G450">
            <v>567235</v>
          </cell>
          <cell r="H450">
            <v>671683.33</v>
          </cell>
          <cell r="I450">
            <v>630522.87</v>
          </cell>
          <cell r="J450">
            <v>1010179.29</v>
          </cell>
          <cell r="K450">
            <v>1298545.0600000015</v>
          </cell>
          <cell r="L450">
            <v>1044093.7600000007</v>
          </cell>
          <cell r="M450">
            <v>848280.73000000417</v>
          </cell>
          <cell r="N450">
            <v>746816.16000000294</v>
          </cell>
        </row>
        <row r="451">
          <cell r="B451">
            <v>7060</v>
          </cell>
          <cell r="C451" t="str">
            <v>Shorefields</v>
          </cell>
          <cell r="D451">
            <v>228473.4</v>
          </cell>
          <cell r="E451">
            <v>163306.7799999998</v>
          </cell>
          <cell r="F451">
            <v>174636</v>
          </cell>
          <cell r="G451">
            <v>133826.49000000069</v>
          </cell>
          <cell r="H451">
            <v>171357.15</v>
          </cell>
          <cell r="I451">
            <v>271185.34000000003</v>
          </cell>
          <cell r="J451">
            <v>222301.53000000026</v>
          </cell>
          <cell r="K451">
            <v>-64900.370000000112</v>
          </cell>
          <cell r="L451">
            <v>104502.86000000034</v>
          </cell>
          <cell r="M451">
            <v>346856.90999999968</v>
          </cell>
          <cell r="N451">
            <v>426361.22999999858</v>
          </cell>
        </row>
        <row r="452">
          <cell r="B452">
            <v>7065</v>
          </cell>
          <cell r="C452" t="str">
            <v>Market Field Elmstead Market</v>
          </cell>
          <cell r="D452">
            <v>397635.27</v>
          </cell>
          <cell r="E452">
            <v>381968.15</v>
          </cell>
          <cell r="F452">
            <v>398018</v>
          </cell>
          <cell r="G452">
            <v>443200.1</v>
          </cell>
          <cell r="H452"/>
          <cell r="I452"/>
          <cell r="J452"/>
          <cell r="K452"/>
          <cell r="L452"/>
          <cell r="M452"/>
          <cell r="N452"/>
        </row>
        <row r="453">
          <cell r="B453">
            <v>7069</v>
          </cell>
          <cell r="C453" t="str">
            <v>Lexden Springs Colchester</v>
          </cell>
          <cell r="D453">
            <v>328406.65999999997</v>
          </cell>
          <cell r="E453">
            <v>372014.97</v>
          </cell>
          <cell r="F453">
            <v>371370</v>
          </cell>
          <cell r="G453">
            <v>313974.45</v>
          </cell>
          <cell r="H453">
            <v>311436.44</v>
          </cell>
          <cell r="I453">
            <v>517951.64</v>
          </cell>
          <cell r="J453">
            <v>734929.05000000028</v>
          </cell>
          <cell r="K453">
            <v>1030656.4299999992</v>
          </cell>
          <cell r="L453">
            <v>1502804.9300000002</v>
          </cell>
          <cell r="M453">
            <v>2055242.7399999974</v>
          </cell>
          <cell r="N453">
            <v>2146708.6700000018</v>
          </cell>
        </row>
        <row r="454">
          <cell r="B454">
            <v>7070</v>
          </cell>
          <cell r="C454" t="str">
            <v>Harlow Fields</v>
          </cell>
          <cell r="D454">
            <v>103009.43</v>
          </cell>
          <cell r="E454">
            <v>96356.54</v>
          </cell>
          <cell r="F454">
            <v>89374</v>
          </cell>
          <cell r="G454">
            <v>81664.56</v>
          </cell>
          <cell r="H454">
            <v>84139.51</v>
          </cell>
          <cell r="I454">
            <v>216400.44</v>
          </cell>
          <cell r="J454">
            <v>164600.7200000002</v>
          </cell>
          <cell r="K454">
            <v>83680.090000000317</v>
          </cell>
          <cell r="L454">
            <v>115109.13999999966</v>
          </cell>
          <cell r="M454">
            <v>93721.120000001043</v>
          </cell>
          <cell r="N454">
            <v>-23151.190000001341</v>
          </cell>
        </row>
        <row r="455">
          <cell r="C455" t="str">
            <v>Maintained Special Schools</v>
          </cell>
          <cell r="D455">
            <v>3056070.8000000003</v>
          </cell>
          <cell r="E455">
            <v>3320994.12</v>
          </cell>
          <cell r="F455">
            <v>3483718</v>
          </cell>
          <cell r="G455">
            <v>3072653.310000001</v>
          </cell>
          <cell r="H455">
            <v>2768825.8799999994</v>
          </cell>
          <cell r="I455">
            <v>2894500.59</v>
          </cell>
          <cell r="J455">
            <v>3091319.2999999993</v>
          </cell>
          <cell r="K455">
            <v>2944989.3400000003</v>
          </cell>
          <cell r="L455">
            <v>3506327.9599999995</v>
          </cell>
          <cell r="M455">
            <v>4226358.4000000032</v>
          </cell>
          <cell r="N455">
            <v>3700529.6300000036</v>
          </cell>
        </row>
        <row r="456">
          <cell r="D456"/>
          <cell r="E456"/>
          <cell r="F456"/>
          <cell r="G456"/>
          <cell r="H456"/>
          <cell r="I456"/>
          <cell r="J456"/>
          <cell r="K456"/>
          <cell r="L456"/>
          <cell r="M456"/>
        </row>
        <row r="457">
          <cell r="B457">
            <v>1115</v>
          </cell>
          <cell r="C457" t="str">
            <v>Adolescent Unit - Poplar</v>
          </cell>
          <cell r="D457"/>
          <cell r="E457"/>
          <cell r="F457">
            <v>41725</v>
          </cell>
          <cell r="G457">
            <v>80043.75</v>
          </cell>
          <cell r="H457">
            <v>75881.489999999991</v>
          </cell>
          <cell r="I457">
            <v>76861.95</v>
          </cell>
          <cell r="J457">
            <v>71386.339999999909</v>
          </cell>
          <cell r="K457">
            <v>66001.45000000007</v>
          </cell>
          <cell r="L457">
            <v>71516.789999999979</v>
          </cell>
          <cell r="M457">
            <v>61304.210000000079</v>
          </cell>
          <cell r="N457">
            <v>177341.0500000001</v>
          </cell>
        </row>
        <row r="458">
          <cell r="B458">
            <v>1108</v>
          </cell>
          <cell r="C458" t="str">
            <v>Adolescent Unit - St Aubyns</v>
          </cell>
          <cell r="D458"/>
          <cell r="E458"/>
          <cell r="F458">
            <v>138001</v>
          </cell>
          <cell r="G458">
            <v>152468.16</v>
          </cell>
          <cell r="H458">
            <v>160188.64000000001</v>
          </cell>
          <cell r="I458">
            <v>188361</v>
          </cell>
          <cell r="J458">
            <v>209648.29999999981</v>
          </cell>
          <cell r="K458">
            <v>217670.1100000001</v>
          </cell>
          <cell r="L458">
            <v>223772.49000000011</v>
          </cell>
          <cell r="M458">
            <v>205942.27000000037</v>
          </cell>
          <cell r="N458">
            <v>298700.1799999997</v>
          </cell>
        </row>
        <row r="459">
          <cell r="B459">
            <v>1106</v>
          </cell>
          <cell r="C459" t="str">
            <v>Heybridge Alternative Provision School</v>
          </cell>
          <cell r="D459"/>
          <cell r="E459"/>
          <cell r="F459">
            <v>818033</v>
          </cell>
          <cell r="G459">
            <v>1602110.26</v>
          </cell>
          <cell r="H459">
            <v>2112241.0699999998</v>
          </cell>
          <cell r="I459"/>
          <cell r="J459"/>
          <cell r="K459"/>
          <cell r="L459"/>
          <cell r="M459"/>
          <cell r="N459"/>
        </row>
        <row r="460">
          <cell r="B460">
            <v>1112</v>
          </cell>
          <cell r="C460" t="str">
            <v>CSS - North East</v>
          </cell>
          <cell r="D460"/>
          <cell r="E460"/>
          <cell r="F460">
            <v>665277</v>
          </cell>
          <cell r="G460">
            <v>774202.2</v>
          </cell>
          <cell r="H460">
            <v>510004.61</v>
          </cell>
          <cell r="I460"/>
          <cell r="J460"/>
          <cell r="K460"/>
          <cell r="L460"/>
          <cell r="M460"/>
          <cell r="N460"/>
        </row>
        <row r="461">
          <cell r="B461">
            <v>1120</v>
          </cell>
          <cell r="C461" t="str">
            <v>CSS - South</v>
          </cell>
          <cell r="D461"/>
          <cell r="E461"/>
          <cell r="F461">
            <v>387360</v>
          </cell>
          <cell r="G461">
            <v>691314.96</v>
          </cell>
          <cell r="H461">
            <v>996904.38</v>
          </cell>
          <cell r="I461">
            <v>990767.14</v>
          </cell>
          <cell r="J461">
            <v>871563.31999999937</v>
          </cell>
          <cell r="K461">
            <v>811021.65000000037</v>
          </cell>
          <cell r="L461">
            <v>1083454.1000000024</v>
          </cell>
          <cell r="M461">
            <v>1396835.2299999986</v>
          </cell>
          <cell r="N461">
            <v>1218704.5299999993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5F29-8829-47E8-B3F4-41A3CDA73BC5}">
  <dimension ref="A1:H184"/>
  <sheetViews>
    <sheetView showGridLines="0" tabSelected="1" workbookViewId="0">
      <selection activeCell="A3" sqref="A3:A4"/>
    </sheetView>
  </sheetViews>
  <sheetFormatPr defaultRowHeight="12.5" x14ac:dyDescent="0.25"/>
  <cols>
    <col min="1" max="1" width="9.23046875" style="7"/>
    <col min="2" max="2" width="29.61328125" style="7" bestFit="1" customWidth="1"/>
    <col min="3" max="7" width="9.23046875" style="7"/>
    <col min="8" max="8" width="9.69140625" style="7" customWidth="1"/>
    <col min="9" max="16384" width="9.23046875" style="7"/>
  </cols>
  <sheetData>
    <row r="1" spans="1:8" ht="13" x14ac:dyDescent="0.3">
      <c r="A1" s="6" t="s">
        <v>0</v>
      </c>
    </row>
    <row r="3" spans="1:8" ht="39.5" customHeight="1" x14ac:dyDescent="0.25">
      <c r="A3" s="11" t="s">
        <v>1</v>
      </c>
      <c r="B3" s="12" t="s">
        <v>2</v>
      </c>
      <c r="C3" s="13" t="s">
        <v>3</v>
      </c>
      <c r="D3" s="14" t="s">
        <v>4</v>
      </c>
      <c r="E3" s="15" t="s">
        <v>5</v>
      </c>
      <c r="F3" s="15" t="s">
        <v>8</v>
      </c>
      <c r="G3" s="16" t="s">
        <v>6</v>
      </c>
      <c r="H3" s="10" t="s">
        <v>7</v>
      </c>
    </row>
    <row r="4" spans="1:8" x14ac:dyDescent="0.25">
      <c r="A4" s="11"/>
      <c r="B4" s="12"/>
      <c r="C4" s="13"/>
      <c r="D4" s="14"/>
      <c r="E4" s="15"/>
      <c r="F4" s="15"/>
      <c r="G4" s="16"/>
      <c r="H4" s="10"/>
    </row>
    <row r="5" spans="1:8" x14ac:dyDescent="0.25">
      <c r="A5" s="1">
        <v>2013</v>
      </c>
      <c r="B5" s="2" t="s">
        <v>85</v>
      </c>
      <c r="C5" s="3">
        <f>VLOOKUP(A5,[1]SchBlock!$A$13:$FE$542,161,0)</f>
        <v>1812250</v>
      </c>
      <c r="D5" s="4">
        <f>VLOOKUP(A5,[2]Maintained!$B$4:$N$461,13,0)-1600</f>
        <v>-150001.7799999998</v>
      </c>
      <c r="E5" s="5">
        <f t="shared" ref="E5:E36" si="0">(D5/C5)</f>
        <v>-8.2771019450958647E-2</v>
      </c>
      <c r="F5" s="8">
        <v>40</v>
      </c>
      <c r="G5" s="9">
        <f>VLOOKUP(A5,[1]SchBlock!$A$13:$AE$542,31,0)</f>
        <v>414</v>
      </c>
      <c r="H5" s="3">
        <f t="shared" ref="H5:H36" si="1">F5*G5</f>
        <v>16560</v>
      </c>
    </row>
    <row r="6" spans="1:8" x14ac:dyDescent="0.25">
      <c r="A6" s="1">
        <v>2799</v>
      </c>
      <c r="B6" s="2" t="s">
        <v>122</v>
      </c>
      <c r="C6" s="3">
        <f>VLOOKUP(A6,[1]SchBlock!$A$13:$FE$542,161,0)</f>
        <v>801224.54</v>
      </c>
      <c r="D6" s="4">
        <f>VLOOKUP(A6,[2]Maintained!$B$4:$N$461,13,0)</f>
        <v>-28774.450000000186</v>
      </c>
      <c r="E6" s="5">
        <f t="shared" si="0"/>
        <v>-3.5913091229083156E-2</v>
      </c>
      <c r="F6" s="8">
        <v>40</v>
      </c>
      <c r="G6" s="9">
        <f>VLOOKUP(A6,[1]SchBlock!$A$13:$AE$542,31,0)</f>
        <v>184</v>
      </c>
      <c r="H6" s="3">
        <f t="shared" si="1"/>
        <v>7360</v>
      </c>
    </row>
    <row r="7" spans="1:8" x14ac:dyDescent="0.25">
      <c r="A7" s="1">
        <v>3254</v>
      </c>
      <c r="B7" s="2" t="s">
        <v>75</v>
      </c>
      <c r="C7" s="3">
        <f>VLOOKUP(A7,[1]SchBlock!$A$13:$FE$542,161,0)</f>
        <v>1875481.3573605237</v>
      </c>
      <c r="D7" s="4">
        <f>VLOOKUP(A7,[2]Maintained!$B$4:$N$461,13,0)</f>
        <v>-50320.499999999534</v>
      </c>
      <c r="E7" s="5">
        <f t="shared" si="0"/>
        <v>-2.6830711914310128E-2</v>
      </c>
      <c r="F7" s="8">
        <v>40</v>
      </c>
      <c r="G7" s="9">
        <f>VLOOKUP(A7,[1]SchBlock!$A$13:$AE$542,31,0)</f>
        <v>417</v>
      </c>
      <c r="H7" s="3">
        <f t="shared" si="1"/>
        <v>16680</v>
      </c>
    </row>
    <row r="8" spans="1:8" x14ac:dyDescent="0.25">
      <c r="A8" s="1">
        <v>3209</v>
      </c>
      <c r="B8" s="2" t="s">
        <v>150</v>
      </c>
      <c r="C8" s="3">
        <f>VLOOKUP(A8,[1]SchBlock!$A$13:$FE$542,161,0)</f>
        <v>1195390</v>
      </c>
      <c r="D8" s="4">
        <f>VLOOKUP(A8,[2]Maintained!$B$4:$N$461,13,0)</f>
        <v>-28549.189999999944</v>
      </c>
      <c r="E8" s="5">
        <f t="shared" si="0"/>
        <v>-2.3882741197433426E-2</v>
      </c>
      <c r="F8" s="8">
        <v>40</v>
      </c>
      <c r="G8" s="9">
        <f>VLOOKUP(A8,[1]SchBlock!$A$13:$AE$542,31,0)</f>
        <v>274</v>
      </c>
      <c r="H8" s="3">
        <f t="shared" si="1"/>
        <v>10960</v>
      </c>
    </row>
    <row r="9" spans="1:8" x14ac:dyDescent="0.25">
      <c r="A9" s="1">
        <v>2073</v>
      </c>
      <c r="B9" s="2" t="s">
        <v>29</v>
      </c>
      <c r="C9" s="3">
        <f>VLOOKUP(A9,[1]SchBlock!$A$13:$FE$542,161,0)</f>
        <v>972785.16999999993</v>
      </c>
      <c r="D9" s="4">
        <f>VLOOKUP(A9,[2]Maintained!$B$4:$N$461,13,0)</f>
        <v>-22842.649999999674</v>
      </c>
      <c r="E9" s="5">
        <f t="shared" si="0"/>
        <v>-2.3481700486860501E-2</v>
      </c>
      <c r="F9" s="8">
        <v>40</v>
      </c>
      <c r="G9" s="9">
        <f>VLOOKUP(A9,[1]SchBlock!$A$13:$AE$542,31,0)</f>
        <v>223</v>
      </c>
      <c r="H9" s="3">
        <f t="shared" si="1"/>
        <v>8920</v>
      </c>
    </row>
    <row r="10" spans="1:8" x14ac:dyDescent="0.25">
      <c r="A10" s="1">
        <v>2004</v>
      </c>
      <c r="B10" s="2" t="s">
        <v>116</v>
      </c>
      <c r="C10" s="3">
        <f>VLOOKUP(A10,[1]SchBlock!$A$13:$FE$542,161,0)</f>
        <v>1805052</v>
      </c>
      <c r="D10" s="4">
        <f>VLOOKUP(A10,[2]Maintained!$B$4:$N$461,13,0)</f>
        <v>-40007.999999999534</v>
      </c>
      <c r="E10" s="5">
        <f t="shared" si="0"/>
        <v>-2.2164458420034179E-2</v>
      </c>
      <c r="F10" s="8">
        <v>40</v>
      </c>
      <c r="G10" s="9">
        <f>VLOOKUP(A10,[1]SchBlock!$A$13:$AE$542,31,0)</f>
        <v>412</v>
      </c>
      <c r="H10" s="3">
        <f t="shared" si="1"/>
        <v>16480</v>
      </c>
    </row>
    <row r="11" spans="1:8" x14ac:dyDescent="0.25">
      <c r="A11" s="1">
        <v>3131</v>
      </c>
      <c r="B11" s="2" t="s">
        <v>128</v>
      </c>
      <c r="C11" s="3">
        <f>VLOOKUP(A11,[1]SchBlock!$A$13:$FE$542,161,0)</f>
        <v>521148.56240735477</v>
      </c>
      <c r="D11" s="4">
        <f>VLOOKUP(A11,[2]Maintained!$B$4:$N$461,13,0)</f>
        <v>-8151.1599999999162</v>
      </c>
      <c r="E11" s="5">
        <f t="shared" si="0"/>
        <v>-1.5640760788722233E-2</v>
      </c>
      <c r="F11" s="8">
        <v>40</v>
      </c>
      <c r="G11" s="9">
        <f>VLOOKUP(A11,[1]SchBlock!$A$13:$AE$542,31,0)</f>
        <v>103</v>
      </c>
      <c r="H11" s="3">
        <f t="shared" si="1"/>
        <v>4120</v>
      </c>
    </row>
    <row r="12" spans="1:8" x14ac:dyDescent="0.25">
      <c r="A12" s="1">
        <v>3024</v>
      </c>
      <c r="B12" s="2" t="s">
        <v>10</v>
      </c>
      <c r="C12" s="3">
        <f>VLOOKUP(A12,[1]SchBlock!$A$13:$FE$542,161,0)</f>
        <v>580399.66276642238</v>
      </c>
      <c r="D12" s="4">
        <f>VLOOKUP(A12,[2]Maintained!$B$4:$N$461,13,0)</f>
        <v>-6568.9200000000419</v>
      </c>
      <c r="E12" s="5">
        <f t="shared" si="0"/>
        <v>-1.1317925252902251E-2</v>
      </c>
      <c r="F12" s="8">
        <v>40</v>
      </c>
      <c r="G12" s="9">
        <f>VLOOKUP(A12,[1]SchBlock!$A$13:$AE$542,31,0)</f>
        <v>122</v>
      </c>
      <c r="H12" s="3">
        <f t="shared" si="1"/>
        <v>4880</v>
      </c>
    </row>
    <row r="13" spans="1:8" x14ac:dyDescent="0.25">
      <c r="A13" s="1">
        <v>3103</v>
      </c>
      <c r="B13" s="2" t="s">
        <v>32</v>
      </c>
      <c r="C13" s="3">
        <f>VLOOKUP(A13,[1]SchBlock!$A$13:$FE$542,161,0)</f>
        <v>568147.24237785209</v>
      </c>
      <c r="D13" s="4">
        <f>VLOOKUP(A13,[2]Maintained!$B$4:$N$461,13,0)</f>
        <v>55.869999999995343</v>
      </c>
      <c r="E13" s="5">
        <f t="shared" si="0"/>
        <v>9.8337184153467097E-5</v>
      </c>
      <c r="F13" s="8">
        <v>40</v>
      </c>
      <c r="G13" s="9">
        <f>VLOOKUP(A13,[1]SchBlock!$A$13:$AE$542,31,0)</f>
        <v>114</v>
      </c>
      <c r="H13" s="3">
        <f t="shared" si="1"/>
        <v>4560</v>
      </c>
    </row>
    <row r="14" spans="1:8" x14ac:dyDescent="0.25">
      <c r="A14" s="1">
        <v>2074</v>
      </c>
      <c r="B14" s="2" t="s">
        <v>108</v>
      </c>
      <c r="C14" s="3">
        <f>VLOOKUP(A14,[1]SchBlock!$A$13:$FE$542,161,0)</f>
        <v>838195.72049382713</v>
      </c>
      <c r="D14" s="4">
        <f>VLOOKUP(A14,[2]Maintained!$B$4:$N$461,13,0)</f>
        <v>3107.5699999997159</v>
      </c>
      <c r="E14" s="5">
        <f t="shared" si="0"/>
        <v>3.7074515223829534E-3</v>
      </c>
      <c r="F14" s="8">
        <v>40</v>
      </c>
      <c r="G14" s="9">
        <f>VLOOKUP(A14,[1]SchBlock!$A$13:$AE$542,31,0)</f>
        <v>184</v>
      </c>
      <c r="H14" s="3">
        <f t="shared" si="1"/>
        <v>7360</v>
      </c>
    </row>
    <row r="15" spans="1:8" x14ac:dyDescent="0.25">
      <c r="A15" s="1">
        <v>2521</v>
      </c>
      <c r="B15" s="2" t="s">
        <v>86</v>
      </c>
      <c r="C15" s="3">
        <f>VLOOKUP(A15,[1]SchBlock!$A$13:$FE$542,161,0)</f>
        <v>892383.56535246107</v>
      </c>
      <c r="D15" s="4">
        <f>VLOOKUP(A15,[2]Maintained!$B$4:$N$461,13,0)</f>
        <v>5335.9899999999907</v>
      </c>
      <c r="E15" s="5">
        <f t="shared" si="0"/>
        <v>5.9794803570732014E-3</v>
      </c>
      <c r="F15" s="8">
        <v>40</v>
      </c>
      <c r="G15" s="9">
        <f>VLOOKUP(A15,[1]SchBlock!$A$13:$AE$542,31,0)</f>
        <v>196</v>
      </c>
      <c r="H15" s="3">
        <f t="shared" si="1"/>
        <v>7840</v>
      </c>
    </row>
    <row r="16" spans="1:8" x14ac:dyDescent="0.25">
      <c r="A16" s="1">
        <v>2039</v>
      </c>
      <c r="B16" s="2" t="s">
        <v>97</v>
      </c>
      <c r="C16" s="3">
        <f>VLOOKUP(A16,[1]SchBlock!$A$13:$FE$542,161,0)</f>
        <v>524424.71459867142</v>
      </c>
      <c r="D16" s="4">
        <f>VLOOKUP(A16,[2]Maintained!$B$4:$N$461,13,0)</f>
        <v>4006.7299999999814</v>
      </c>
      <c r="E16" s="5">
        <f t="shared" si="0"/>
        <v>7.6402387005468034E-3</v>
      </c>
      <c r="F16" s="8">
        <v>40</v>
      </c>
      <c r="G16" s="9">
        <f>VLOOKUP(A16,[1]SchBlock!$A$13:$AE$542,31,0)</f>
        <v>106</v>
      </c>
      <c r="H16" s="3">
        <f t="shared" si="1"/>
        <v>4240</v>
      </c>
    </row>
    <row r="17" spans="1:8" x14ac:dyDescent="0.25">
      <c r="A17" s="1">
        <v>5279</v>
      </c>
      <c r="B17" s="2" t="s">
        <v>133</v>
      </c>
      <c r="C17" s="3">
        <f>VLOOKUP(A17,[1]SchBlock!$A$13:$FE$542,161,0)</f>
        <v>832915.38893772895</v>
      </c>
      <c r="D17" s="4">
        <f>VLOOKUP(A17,[2]Maintained!$B$4:$N$461,13,0)</f>
        <v>8322.3299999998417</v>
      </c>
      <c r="E17" s="5">
        <f t="shared" si="0"/>
        <v>9.991807223797184E-3</v>
      </c>
      <c r="F17" s="8">
        <v>40</v>
      </c>
      <c r="G17" s="9">
        <f>VLOOKUP(A17,[1]SchBlock!$A$13:$AE$542,31,0)</f>
        <v>190</v>
      </c>
      <c r="H17" s="3">
        <f t="shared" si="1"/>
        <v>7600</v>
      </c>
    </row>
    <row r="18" spans="1:8" x14ac:dyDescent="0.25">
      <c r="A18" s="1">
        <v>2671</v>
      </c>
      <c r="B18" s="2" t="s">
        <v>156</v>
      </c>
      <c r="C18" s="3">
        <f>VLOOKUP(A18,[1]SchBlock!$A$13:$FE$542,161,0)</f>
        <v>790847.38750459929</v>
      </c>
      <c r="D18" s="4">
        <f>VLOOKUP(A18,[2]Maintained!$B$4:$N$461,13,0)</f>
        <v>9245.3300000001909</v>
      </c>
      <c r="E18" s="5">
        <f t="shared" si="0"/>
        <v>1.1690409737803456E-2</v>
      </c>
      <c r="F18" s="8">
        <v>40</v>
      </c>
      <c r="G18" s="9">
        <f>VLOOKUP(A18,[1]SchBlock!$A$13:$AE$542,31,0)</f>
        <v>179</v>
      </c>
      <c r="H18" s="3">
        <f t="shared" si="1"/>
        <v>7160</v>
      </c>
    </row>
    <row r="19" spans="1:8" x14ac:dyDescent="0.25">
      <c r="A19" s="1">
        <v>2008</v>
      </c>
      <c r="B19" s="2" t="s">
        <v>115</v>
      </c>
      <c r="C19" s="3">
        <f>VLOOKUP(A19,[1]SchBlock!$A$13:$FE$542,161,0)</f>
        <v>1835665.4</v>
      </c>
      <c r="D19" s="4">
        <f>VLOOKUP(A19,[2]Maintained!$B$4:$N$461,13,0)-14408</f>
        <v>24170.05999999959</v>
      </c>
      <c r="E19" s="5">
        <f t="shared" si="0"/>
        <v>1.3166920289503519E-2</v>
      </c>
      <c r="F19" s="8">
        <v>40</v>
      </c>
      <c r="G19" s="9">
        <f>VLOOKUP(A19,[1]SchBlock!$A$13:$AE$542,31,0)</f>
        <v>417</v>
      </c>
      <c r="H19" s="3">
        <f t="shared" si="1"/>
        <v>16680</v>
      </c>
    </row>
    <row r="20" spans="1:8" x14ac:dyDescent="0.25">
      <c r="A20" s="1">
        <v>2051</v>
      </c>
      <c r="B20" s="2" t="s">
        <v>176</v>
      </c>
      <c r="C20" s="3">
        <f>VLOOKUP(A20,[1]SchBlock!$A$13:$FE$542,161,0)</f>
        <v>842501.62968223798</v>
      </c>
      <c r="D20" s="4">
        <f>VLOOKUP(A20,[2]Maintained!$B$4:$N$461,13,0)</f>
        <v>12483.639999999898</v>
      </c>
      <c r="E20" s="5">
        <f t="shared" si="0"/>
        <v>1.4817348192796124E-2</v>
      </c>
      <c r="F20" s="8">
        <v>40</v>
      </c>
      <c r="G20" s="9">
        <f>VLOOKUP(A20,[1]SchBlock!$A$13:$AE$542,31,0)</f>
        <v>117</v>
      </c>
      <c r="H20" s="3">
        <f t="shared" si="1"/>
        <v>4680</v>
      </c>
    </row>
    <row r="21" spans="1:8" x14ac:dyDescent="0.25">
      <c r="A21" s="1">
        <v>3224</v>
      </c>
      <c r="B21" s="2" t="s">
        <v>48</v>
      </c>
      <c r="C21" s="3">
        <f>VLOOKUP(A21,[1]SchBlock!$A$13:$FE$542,161,0)</f>
        <v>919846.82419580419</v>
      </c>
      <c r="D21" s="4">
        <f>VLOOKUP(A21,[2]Maintained!$B$4:$N$461,13,0)</f>
        <v>14427.389999999898</v>
      </c>
      <c r="E21" s="5">
        <f t="shared" si="0"/>
        <v>1.5684557059392309E-2</v>
      </c>
      <c r="F21" s="8">
        <v>40</v>
      </c>
      <c r="G21" s="9">
        <f>VLOOKUP(A21,[1]SchBlock!$A$13:$AE$542,31,0)</f>
        <v>210</v>
      </c>
      <c r="H21" s="3">
        <f t="shared" si="1"/>
        <v>8400</v>
      </c>
    </row>
    <row r="22" spans="1:8" x14ac:dyDescent="0.25">
      <c r="A22" s="1">
        <v>2720</v>
      </c>
      <c r="B22" s="2" t="s">
        <v>39</v>
      </c>
      <c r="C22" s="3">
        <f>VLOOKUP(A22,[1]SchBlock!$A$13:$FE$542,161,0)</f>
        <v>784378</v>
      </c>
      <c r="D22" s="4">
        <f>VLOOKUP(A22,[2]Maintained!$B$4:$N$461,13,0)</f>
        <v>14223.810000000056</v>
      </c>
      <c r="E22" s="5">
        <f t="shared" si="0"/>
        <v>1.8133871679215961E-2</v>
      </c>
      <c r="F22" s="8">
        <v>40</v>
      </c>
      <c r="G22" s="9">
        <f>VLOOKUP(A22,[1]SchBlock!$A$13:$AE$542,31,0)</f>
        <v>182</v>
      </c>
      <c r="H22" s="3">
        <f t="shared" si="1"/>
        <v>7280</v>
      </c>
    </row>
    <row r="23" spans="1:8" x14ac:dyDescent="0.25">
      <c r="A23" s="1">
        <v>3201</v>
      </c>
      <c r="B23" s="2" t="s">
        <v>11</v>
      </c>
      <c r="C23" s="3">
        <f>VLOOKUP(A23,[1]SchBlock!$A$13:$FE$542,161,0)</f>
        <v>1384171.9927447564</v>
      </c>
      <c r="D23" s="4">
        <f>VLOOKUP(A23,[2]Maintained!$B$4:$N$461,13,0)</f>
        <v>28246.740000000224</v>
      </c>
      <c r="E23" s="5">
        <f t="shared" si="0"/>
        <v>2.0406958201768043E-2</v>
      </c>
      <c r="F23" s="8">
        <v>40</v>
      </c>
      <c r="G23" s="9">
        <f>VLOOKUP(A23,[1]SchBlock!$A$13:$AE$542,31,0)</f>
        <v>314</v>
      </c>
      <c r="H23" s="3">
        <f t="shared" si="1"/>
        <v>12560</v>
      </c>
    </row>
    <row r="24" spans="1:8" x14ac:dyDescent="0.25">
      <c r="A24" s="1">
        <v>3019</v>
      </c>
      <c r="B24" s="2" t="s">
        <v>35</v>
      </c>
      <c r="C24" s="3">
        <f>VLOOKUP(A24,[1]SchBlock!$A$13:$FE$542,161,0)</f>
        <v>511670.48610694602</v>
      </c>
      <c r="D24" s="4">
        <f>VLOOKUP(A24,[2]Maintained!$B$4:$N$461,13,0)</f>
        <v>12769.809999999707</v>
      </c>
      <c r="E24" s="5">
        <f t="shared" si="0"/>
        <v>2.4957097090275878E-2</v>
      </c>
      <c r="F24" s="8">
        <v>40</v>
      </c>
      <c r="G24" s="9">
        <f>VLOOKUP(A24,[1]SchBlock!$A$13:$AE$542,31,0)</f>
        <v>97</v>
      </c>
      <c r="H24" s="3">
        <f t="shared" si="1"/>
        <v>3880</v>
      </c>
    </row>
    <row r="25" spans="1:8" x14ac:dyDescent="0.25">
      <c r="A25" s="1">
        <v>3235</v>
      </c>
      <c r="B25" s="2" t="s">
        <v>177</v>
      </c>
      <c r="C25" s="3">
        <f>VLOOKUP(A25,[1]SchBlock!$A$13:$FE$542,161,0)</f>
        <v>604538.44112214143</v>
      </c>
      <c r="D25" s="4">
        <f>VLOOKUP(A25,[2]Maintained!$B$4:$N$461,13,0)</f>
        <v>19833.399999999907</v>
      </c>
      <c r="E25" s="5">
        <f t="shared" si="0"/>
        <v>3.28075084244192E-2</v>
      </c>
      <c r="F25" s="8">
        <v>40</v>
      </c>
      <c r="G25" s="9">
        <f>VLOOKUP(A25,[1]SchBlock!$A$13:$AE$542,31,0)</f>
        <v>115</v>
      </c>
      <c r="H25" s="3">
        <f t="shared" si="1"/>
        <v>4600</v>
      </c>
    </row>
    <row r="26" spans="1:8" x14ac:dyDescent="0.25">
      <c r="A26" s="1">
        <v>2737</v>
      </c>
      <c r="B26" s="2" t="s">
        <v>77</v>
      </c>
      <c r="C26" s="3">
        <f>VLOOKUP(A26,[1]SchBlock!$A$13:$FE$542,161,0)</f>
        <v>779780.8378644191</v>
      </c>
      <c r="D26" s="4">
        <f>VLOOKUP(A26,[2]Maintained!$B$4:$N$461,13,0)</f>
        <v>30363.589999999851</v>
      </c>
      <c r="E26" s="5">
        <f t="shared" si="0"/>
        <v>3.8938620347681821E-2</v>
      </c>
      <c r="F26" s="8">
        <v>40</v>
      </c>
      <c r="G26" s="9">
        <f>VLOOKUP(A26,[1]SchBlock!$A$13:$AE$542,31,0)</f>
        <v>173</v>
      </c>
      <c r="H26" s="3">
        <f t="shared" si="1"/>
        <v>6920</v>
      </c>
    </row>
    <row r="27" spans="1:8" x14ac:dyDescent="0.25">
      <c r="A27" s="1">
        <v>3030</v>
      </c>
      <c r="B27" s="2" t="s">
        <v>146</v>
      </c>
      <c r="C27" s="3">
        <f>VLOOKUP(A27,[1]SchBlock!$A$13:$FE$542,161,0)</f>
        <v>581557.92801290611</v>
      </c>
      <c r="D27" s="4">
        <f>VLOOKUP(A27,[2]Maintained!$B$4:$N$461,13,0)</f>
        <v>23353.000000000233</v>
      </c>
      <c r="E27" s="5">
        <f t="shared" si="0"/>
        <v>4.0155930948777258E-2</v>
      </c>
      <c r="F27" s="8">
        <v>40</v>
      </c>
      <c r="G27" s="9">
        <f>VLOOKUP(A27,[1]SchBlock!$A$13:$AE$542,31,0)</f>
        <v>116</v>
      </c>
      <c r="H27" s="3">
        <f t="shared" si="1"/>
        <v>4640</v>
      </c>
    </row>
    <row r="28" spans="1:8" x14ac:dyDescent="0.25">
      <c r="A28" s="1">
        <v>2038</v>
      </c>
      <c r="B28" s="2" t="s">
        <v>96</v>
      </c>
      <c r="C28" s="3">
        <f>VLOOKUP(A28,[1]SchBlock!$A$13:$FE$542,161,0)</f>
        <v>650201.58956347732</v>
      </c>
      <c r="D28" s="4">
        <f>VLOOKUP(A28,[2]Maintained!$B$4:$N$461,13,0)</f>
        <v>26479.980000000214</v>
      </c>
      <c r="E28" s="5">
        <f t="shared" si="0"/>
        <v>4.0725800159575047E-2</v>
      </c>
      <c r="F28" s="8">
        <v>40</v>
      </c>
      <c r="G28" s="9">
        <f>VLOOKUP(A28,[1]SchBlock!$A$13:$AE$542,31,0)</f>
        <v>133</v>
      </c>
      <c r="H28" s="3">
        <f t="shared" si="1"/>
        <v>5320</v>
      </c>
    </row>
    <row r="29" spans="1:8" x14ac:dyDescent="0.25">
      <c r="A29" s="1">
        <v>5242</v>
      </c>
      <c r="B29" s="2" t="s">
        <v>99</v>
      </c>
      <c r="C29" s="3">
        <f>VLOOKUP(A29,[1]SchBlock!$A$13:$FE$542,161,0)</f>
        <v>1802619.94</v>
      </c>
      <c r="D29" s="4">
        <f>VLOOKUP(A29,[2]Maintained!$B$4:$N$461,13,0)</f>
        <v>76164.779999999795</v>
      </c>
      <c r="E29" s="5">
        <f t="shared" si="0"/>
        <v>4.2252267552304892E-2</v>
      </c>
      <c r="F29" s="8">
        <v>40</v>
      </c>
      <c r="G29" s="9">
        <f>VLOOKUP(A29,[1]SchBlock!$A$13:$AE$542,31,0)</f>
        <v>421</v>
      </c>
      <c r="H29" s="3">
        <f t="shared" si="1"/>
        <v>16840</v>
      </c>
    </row>
    <row r="30" spans="1:8" x14ac:dyDescent="0.25">
      <c r="A30" s="1">
        <v>3214</v>
      </c>
      <c r="B30" s="2" t="s">
        <v>139</v>
      </c>
      <c r="C30" s="3">
        <f>VLOOKUP(A30,[1]SchBlock!$A$13:$FE$542,161,0)</f>
        <v>948029.66403311153</v>
      </c>
      <c r="D30" s="4">
        <f>VLOOKUP(A30,[2]Maintained!$B$4:$N$461,13,0)</f>
        <v>41619.729999999981</v>
      </c>
      <c r="E30" s="5">
        <f t="shared" si="0"/>
        <v>4.3901295053301564E-2</v>
      </c>
      <c r="F30" s="8">
        <v>40</v>
      </c>
      <c r="G30" s="9">
        <f>VLOOKUP(A30,[1]SchBlock!$A$13:$AE$542,31,0)</f>
        <v>212</v>
      </c>
      <c r="H30" s="3">
        <f t="shared" si="1"/>
        <v>8480</v>
      </c>
    </row>
    <row r="31" spans="1:8" x14ac:dyDescent="0.25">
      <c r="A31" s="1">
        <v>2056</v>
      </c>
      <c r="B31" s="2" t="s">
        <v>120</v>
      </c>
      <c r="C31" s="3">
        <f>VLOOKUP(A31,[1]SchBlock!$A$13:$FE$542,161,0)</f>
        <v>713961.49387675792</v>
      </c>
      <c r="D31" s="4">
        <f>VLOOKUP(A31,[2]Maintained!$B$4:$N$461,13,0)</f>
        <v>33050.589999999851</v>
      </c>
      <c r="E31" s="5">
        <f t="shared" si="0"/>
        <v>4.6291838262225604E-2</v>
      </c>
      <c r="F31" s="8">
        <v>40</v>
      </c>
      <c r="G31" s="9">
        <f>VLOOKUP(A31,[1]SchBlock!$A$13:$AE$542,31,0)</f>
        <v>155</v>
      </c>
      <c r="H31" s="3">
        <f t="shared" si="1"/>
        <v>6200</v>
      </c>
    </row>
    <row r="32" spans="1:8" x14ac:dyDescent="0.25">
      <c r="A32" s="1">
        <v>3025</v>
      </c>
      <c r="B32" s="2" t="s">
        <v>72</v>
      </c>
      <c r="C32" s="3">
        <f>VLOOKUP(A32,[1]SchBlock!$A$13:$FE$542,161,0)</f>
        <v>443529.13494288683</v>
      </c>
      <c r="D32" s="4">
        <f>VLOOKUP(A32,[2]Maintained!$B$4:$N$461,13,0)</f>
        <v>20606.380000000121</v>
      </c>
      <c r="E32" s="5">
        <f t="shared" si="0"/>
        <v>4.6460036954852131E-2</v>
      </c>
      <c r="F32" s="8">
        <v>40</v>
      </c>
      <c r="G32" s="9">
        <f>VLOOKUP(A32,[1]SchBlock!$A$13:$AE$542,31,0)</f>
        <v>77</v>
      </c>
      <c r="H32" s="3">
        <f t="shared" si="1"/>
        <v>3080</v>
      </c>
    </row>
    <row r="33" spans="1:8" x14ac:dyDescent="0.25">
      <c r="A33" s="1">
        <v>5265</v>
      </c>
      <c r="B33" s="2" t="s">
        <v>41</v>
      </c>
      <c r="C33" s="3">
        <f>VLOOKUP(A33,[1]SchBlock!$A$13:$FE$542,161,0)</f>
        <v>1021761.2093023255</v>
      </c>
      <c r="D33" s="4">
        <f>VLOOKUP(A33,[2]Maintained!$B$4:$N$461,13,0)</f>
        <v>50098.630000000121</v>
      </c>
      <c r="E33" s="5">
        <f t="shared" si="0"/>
        <v>4.9031642172252997E-2</v>
      </c>
      <c r="F33" s="8">
        <v>40</v>
      </c>
      <c r="G33" s="9">
        <f>VLOOKUP(A33,[1]SchBlock!$A$13:$AE$542,31,0)</f>
        <v>237</v>
      </c>
      <c r="H33" s="3">
        <f t="shared" si="1"/>
        <v>9480</v>
      </c>
    </row>
    <row r="34" spans="1:8" x14ac:dyDescent="0.25">
      <c r="A34" s="1">
        <v>2669</v>
      </c>
      <c r="B34" s="2" t="s">
        <v>91</v>
      </c>
      <c r="C34" s="3">
        <f>VLOOKUP(A34,[1]SchBlock!$A$13:$FE$542,161,0)</f>
        <v>1423617</v>
      </c>
      <c r="D34" s="4">
        <f>VLOOKUP(A34,[2]Maintained!$B$4:$N$461,13,0)-635</f>
        <v>69809.590000000317</v>
      </c>
      <c r="E34" s="5">
        <f t="shared" si="0"/>
        <v>4.9036777447867171E-2</v>
      </c>
      <c r="F34" s="8">
        <v>40</v>
      </c>
      <c r="G34" s="9">
        <f>VLOOKUP(A34,[1]SchBlock!$A$13:$AE$542,31,0)</f>
        <v>321</v>
      </c>
      <c r="H34" s="3">
        <f t="shared" si="1"/>
        <v>12840</v>
      </c>
    </row>
    <row r="35" spans="1:8" x14ac:dyDescent="0.25">
      <c r="A35" s="1">
        <v>3040</v>
      </c>
      <c r="B35" s="2" t="s">
        <v>119</v>
      </c>
      <c r="C35" s="3">
        <f>VLOOKUP(A35,[1]SchBlock!$A$13:$FE$542,161,0)</f>
        <v>951194.35717644461</v>
      </c>
      <c r="D35" s="4">
        <f>VLOOKUP(A35,[2]Maintained!$B$4:$N$461,13,0)</f>
        <v>47315.560000000056</v>
      </c>
      <c r="E35" s="5">
        <f t="shared" si="0"/>
        <v>4.9743314437286044E-2</v>
      </c>
      <c r="F35" s="8">
        <v>40</v>
      </c>
      <c r="G35" s="9">
        <f>VLOOKUP(A35,[1]SchBlock!$A$13:$AE$542,31,0)</f>
        <v>197</v>
      </c>
      <c r="H35" s="3">
        <f t="shared" si="1"/>
        <v>7880</v>
      </c>
    </row>
    <row r="36" spans="1:8" x14ac:dyDescent="0.25">
      <c r="A36" s="1">
        <v>2017</v>
      </c>
      <c r="B36" s="2" t="s">
        <v>94</v>
      </c>
      <c r="C36" s="3">
        <f>VLOOKUP(A36,[1]SchBlock!$A$13:$FE$542,161,0)</f>
        <v>732729.14574878686</v>
      </c>
      <c r="D36" s="4">
        <f>VLOOKUP(A36,[2]Maintained!$B$4:$N$461,13,0)</f>
        <v>39211.519999999786</v>
      </c>
      <c r="E36" s="5">
        <f t="shared" si="0"/>
        <v>5.3514344594453041E-2</v>
      </c>
      <c r="F36" s="8">
        <v>40</v>
      </c>
      <c r="G36" s="9">
        <f>VLOOKUP(A36,[1]SchBlock!$A$13:$AE$542,31,0)</f>
        <v>145</v>
      </c>
      <c r="H36" s="3">
        <f t="shared" si="1"/>
        <v>5800</v>
      </c>
    </row>
    <row r="37" spans="1:8" x14ac:dyDescent="0.25">
      <c r="A37" s="1">
        <v>2081</v>
      </c>
      <c r="B37" s="2" t="s">
        <v>153</v>
      </c>
      <c r="C37" s="3">
        <f>VLOOKUP(A37,[1]SchBlock!$A$13:$FE$542,161,0)</f>
        <v>2138717.9166666665</v>
      </c>
      <c r="D37" s="4">
        <f>VLOOKUP(A37,[2]Maintained!$B$4:$N$461,13,0)-140737</f>
        <v>116205.72999999952</v>
      </c>
      <c r="E37" s="5">
        <f t="shared" ref="E37:E68" si="2">(D37/C37)</f>
        <v>5.4334294903702791E-2</v>
      </c>
      <c r="F37" s="8">
        <v>40</v>
      </c>
      <c r="G37" s="9">
        <f>VLOOKUP(A37,[1]SchBlock!$A$13:$AE$542,31,0)</f>
        <v>486.58333333333331</v>
      </c>
      <c r="H37" s="3">
        <f t="shared" ref="H37:H68" si="3">F37*G37</f>
        <v>19463.333333333332</v>
      </c>
    </row>
    <row r="38" spans="1:8" x14ac:dyDescent="0.25">
      <c r="A38" s="1">
        <v>2181</v>
      </c>
      <c r="B38" s="2" t="s">
        <v>124</v>
      </c>
      <c r="C38" s="3">
        <f>VLOOKUP(A38,[1]SchBlock!$A$13:$FE$542,161,0)</f>
        <v>1097249.29</v>
      </c>
      <c r="D38" s="4">
        <f>VLOOKUP(A38,[2]Maintained!$B$4:$N$461,13,0)-30716</f>
        <v>61403.620000000577</v>
      </c>
      <c r="E38" s="5">
        <f t="shared" si="2"/>
        <v>5.5961412378768158E-2</v>
      </c>
      <c r="F38" s="8">
        <v>40</v>
      </c>
      <c r="G38" s="9">
        <f>VLOOKUP(A38,[1]SchBlock!$A$13:$AE$542,31,0)</f>
        <v>256</v>
      </c>
      <c r="H38" s="3">
        <f t="shared" si="3"/>
        <v>10240</v>
      </c>
    </row>
    <row r="39" spans="1:8" x14ac:dyDescent="0.25">
      <c r="A39" s="1">
        <v>3225</v>
      </c>
      <c r="B39" s="2" t="s">
        <v>155</v>
      </c>
      <c r="C39" s="3">
        <f>VLOOKUP(A39,[1]SchBlock!$A$13:$FE$542,161,0)</f>
        <v>883033</v>
      </c>
      <c r="D39" s="4">
        <f>VLOOKUP(A39,[2]Maintained!$B$4:$N$461,13,0)</f>
        <v>51746.619999999879</v>
      </c>
      <c r="E39" s="5">
        <f t="shared" si="2"/>
        <v>5.860100358650229E-2</v>
      </c>
      <c r="F39" s="8">
        <v>40</v>
      </c>
      <c r="G39" s="9">
        <f>VLOOKUP(A39,[1]SchBlock!$A$13:$AE$542,31,0)</f>
        <v>203</v>
      </c>
      <c r="H39" s="3">
        <f t="shared" si="3"/>
        <v>8120</v>
      </c>
    </row>
    <row r="40" spans="1:8" x14ac:dyDescent="0.25">
      <c r="A40" s="1">
        <v>2058</v>
      </c>
      <c r="B40" s="2" t="s">
        <v>78</v>
      </c>
      <c r="C40" s="3">
        <f>VLOOKUP(A40,[1]SchBlock!$A$13:$FE$542,161,0)</f>
        <v>881103.57653282653</v>
      </c>
      <c r="D40" s="4">
        <f>VLOOKUP(A40,[2]Maintained!$B$4:$N$461,13,0)</f>
        <v>53869.360000000102</v>
      </c>
      <c r="E40" s="5">
        <f t="shared" si="2"/>
        <v>6.1138510198741815E-2</v>
      </c>
      <c r="F40" s="8">
        <v>40</v>
      </c>
      <c r="G40" s="9">
        <f>VLOOKUP(A40,[1]SchBlock!$A$13:$AE$542,31,0)</f>
        <v>167</v>
      </c>
      <c r="H40" s="3">
        <f t="shared" si="3"/>
        <v>6680</v>
      </c>
    </row>
    <row r="41" spans="1:8" x14ac:dyDescent="0.25">
      <c r="A41" s="1">
        <v>5224</v>
      </c>
      <c r="B41" s="2" t="s">
        <v>142</v>
      </c>
      <c r="C41" s="3">
        <f>VLOOKUP(A41,[1]SchBlock!$A$13:$FE$542,161,0)</f>
        <v>886306.7088171799</v>
      </c>
      <c r="D41" s="4">
        <f>VLOOKUP(A41,[2]Maintained!$B$4:$N$461,13,0)-8968</f>
        <v>57170.499999999767</v>
      </c>
      <c r="E41" s="5">
        <f t="shared" si="2"/>
        <v>6.4504194125187916E-2</v>
      </c>
      <c r="F41" s="8">
        <v>40</v>
      </c>
      <c r="G41" s="9">
        <f>VLOOKUP(A41,[1]SchBlock!$A$13:$AE$542,31,0)</f>
        <v>206</v>
      </c>
      <c r="H41" s="3">
        <f t="shared" si="3"/>
        <v>8240</v>
      </c>
    </row>
    <row r="42" spans="1:8" x14ac:dyDescent="0.25">
      <c r="A42" s="1">
        <v>2050</v>
      </c>
      <c r="B42" s="2" t="s">
        <v>158</v>
      </c>
      <c r="C42" s="3">
        <f>VLOOKUP(A42,[1]SchBlock!$A$13:$FE$542,161,0)</f>
        <v>1053635.1000000001</v>
      </c>
      <c r="D42" s="4">
        <f>VLOOKUP(A42,[2]Maintained!$B$4:$N$461,13,0)</f>
        <v>68509.639999999898</v>
      </c>
      <c r="E42" s="5">
        <f t="shared" si="2"/>
        <v>6.5022169439875238E-2</v>
      </c>
      <c r="F42" s="8">
        <v>40</v>
      </c>
      <c r="G42" s="9">
        <f>VLOOKUP(A42,[1]SchBlock!$A$13:$AE$542,31,0)</f>
        <v>181</v>
      </c>
      <c r="H42" s="3">
        <f t="shared" si="3"/>
        <v>7240</v>
      </c>
    </row>
    <row r="43" spans="1:8" x14ac:dyDescent="0.25">
      <c r="A43" s="1">
        <v>2005</v>
      </c>
      <c r="B43" s="2" t="s">
        <v>64</v>
      </c>
      <c r="C43" s="3">
        <f>VLOOKUP(A43,[1]SchBlock!$A$13:$FE$542,161,0)</f>
        <v>1282838</v>
      </c>
      <c r="D43" s="4">
        <f>VLOOKUP(A43,[2]Maintained!$B$4:$N$461,13,0)</f>
        <v>85735.219999999739</v>
      </c>
      <c r="E43" s="5">
        <f t="shared" si="2"/>
        <v>6.6832460528920834E-2</v>
      </c>
      <c r="F43" s="8">
        <v>40</v>
      </c>
      <c r="G43" s="9">
        <f>VLOOKUP(A43,[1]SchBlock!$A$13:$AE$542,31,0)</f>
        <v>294</v>
      </c>
      <c r="H43" s="3">
        <f t="shared" si="3"/>
        <v>11760</v>
      </c>
    </row>
    <row r="44" spans="1:8" x14ac:dyDescent="0.25">
      <c r="A44" s="1">
        <v>2789</v>
      </c>
      <c r="B44" s="2" t="s">
        <v>17</v>
      </c>
      <c r="C44" s="3">
        <f>VLOOKUP(A44,[1]SchBlock!$A$13:$FE$542,161,0)</f>
        <v>923208.19841269834</v>
      </c>
      <c r="D44" s="4">
        <f>VLOOKUP(A44,[2]Maintained!$B$4:$N$461,13,0)</f>
        <v>62266.360000000335</v>
      </c>
      <c r="E44" s="5">
        <f t="shared" si="2"/>
        <v>6.7445631556410465E-2</v>
      </c>
      <c r="F44" s="8">
        <v>40</v>
      </c>
      <c r="G44" s="9">
        <f>VLOOKUP(A44,[1]SchBlock!$A$13:$AE$542,31,0)</f>
        <v>211</v>
      </c>
      <c r="H44" s="3">
        <f t="shared" si="3"/>
        <v>8440</v>
      </c>
    </row>
    <row r="45" spans="1:8" x14ac:dyDescent="0.25">
      <c r="A45" s="1">
        <v>2590</v>
      </c>
      <c r="B45" s="2" t="s">
        <v>40</v>
      </c>
      <c r="C45" s="3">
        <f>VLOOKUP(A45,[1]SchBlock!$A$13:$FE$542,161,0)</f>
        <v>668187.22926247283</v>
      </c>
      <c r="D45" s="4">
        <f>VLOOKUP(A45,[2]Maintained!$B$4:$N$461,13,0)</f>
        <v>45521.259999999893</v>
      </c>
      <c r="E45" s="5">
        <f t="shared" si="2"/>
        <v>6.8126504079171105E-2</v>
      </c>
      <c r="F45" s="8">
        <v>40</v>
      </c>
      <c r="G45" s="9">
        <f>VLOOKUP(A45,[1]SchBlock!$A$13:$AE$542,31,0)</f>
        <v>150</v>
      </c>
      <c r="H45" s="3">
        <f t="shared" si="3"/>
        <v>6000</v>
      </c>
    </row>
    <row r="46" spans="1:8" x14ac:dyDescent="0.25">
      <c r="A46" s="1">
        <v>2750</v>
      </c>
      <c r="B46" s="2" t="s">
        <v>104</v>
      </c>
      <c r="C46" s="3">
        <f>VLOOKUP(A46,[1]SchBlock!$A$13:$FE$542,161,0)</f>
        <v>472389.32577510749</v>
      </c>
      <c r="D46" s="4">
        <f>VLOOKUP(A46,[2]Maintained!$B$4:$N$461,13,0)</f>
        <v>32193.690000000061</v>
      </c>
      <c r="E46" s="5">
        <f t="shared" si="2"/>
        <v>6.8150756681844782E-2</v>
      </c>
      <c r="F46" s="8">
        <v>40</v>
      </c>
      <c r="G46" s="9">
        <f>VLOOKUP(A46,[1]SchBlock!$A$13:$AE$542,31,0)</f>
        <v>83</v>
      </c>
      <c r="H46" s="3">
        <f t="shared" si="3"/>
        <v>3320</v>
      </c>
    </row>
    <row r="47" spans="1:8" x14ac:dyDescent="0.25">
      <c r="A47" s="1">
        <v>2659</v>
      </c>
      <c r="B47" s="2" t="s">
        <v>21</v>
      </c>
      <c r="C47" s="3">
        <f>VLOOKUP(A47,[1]SchBlock!$A$13:$FE$542,161,0)</f>
        <v>987825.69830808579</v>
      </c>
      <c r="D47" s="4">
        <f>VLOOKUP(A47,[2]Maintained!$B$4:$N$461,13,0)</f>
        <v>68427.000000000466</v>
      </c>
      <c r="E47" s="5">
        <f t="shared" si="2"/>
        <v>6.9270317746541618E-2</v>
      </c>
      <c r="F47" s="8">
        <v>40</v>
      </c>
      <c r="G47" s="9">
        <f>VLOOKUP(A47,[1]SchBlock!$A$13:$AE$542,31,0)</f>
        <v>225</v>
      </c>
      <c r="H47" s="3">
        <f t="shared" si="3"/>
        <v>9000</v>
      </c>
    </row>
    <row r="48" spans="1:8" x14ac:dyDescent="0.25">
      <c r="A48" s="1">
        <v>3029</v>
      </c>
      <c r="B48" s="2" t="s">
        <v>80</v>
      </c>
      <c r="C48" s="3">
        <f>VLOOKUP(A48,[1]SchBlock!$A$13:$FE$542,161,0)</f>
        <v>1793170.25</v>
      </c>
      <c r="D48" s="4">
        <f>VLOOKUP(A48,[2]Maintained!$B$4:$N$461,13,0)</f>
        <v>127972.97999999952</v>
      </c>
      <c r="E48" s="5">
        <f t="shared" si="2"/>
        <v>7.1366887778781474E-2</v>
      </c>
      <c r="F48" s="8">
        <v>40</v>
      </c>
      <c r="G48" s="9">
        <f>VLOOKUP(A48,[1]SchBlock!$A$13:$AE$542,31,0)</f>
        <v>415</v>
      </c>
      <c r="H48" s="3">
        <f t="shared" si="3"/>
        <v>16600</v>
      </c>
    </row>
    <row r="49" spans="1:8" x14ac:dyDescent="0.25">
      <c r="A49" s="1">
        <v>2001</v>
      </c>
      <c r="B49" s="2" t="s">
        <v>136</v>
      </c>
      <c r="C49" s="3">
        <f>VLOOKUP(A49,[1]SchBlock!$A$13:$FE$542,161,0)</f>
        <v>2648270.3151988406</v>
      </c>
      <c r="D49" s="4">
        <f>VLOOKUP(A49,[2]Maintained!$B$4:$N$461,13,0)</f>
        <v>200619.99000000069</v>
      </c>
      <c r="E49" s="5">
        <f t="shared" si="2"/>
        <v>7.5755102811299491E-2</v>
      </c>
      <c r="F49" s="8">
        <v>40</v>
      </c>
      <c r="G49" s="9">
        <f>VLOOKUP(A49,[1]SchBlock!$A$13:$AE$542,31,0)</f>
        <v>559</v>
      </c>
      <c r="H49" s="3">
        <f t="shared" si="3"/>
        <v>22360</v>
      </c>
    </row>
    <row r="50" spans="1:8" x14ac:dyDescent="0.25">
      <c r="A50" s="1">
        <v>2919</v>
      </c>
      <c r="B50" s="2" t="s">
        <v>166</v>
      </c>
      <c r="C50" s="3">
        <f>VLOOKUP(A50,[1]SchBlock!$A$13:$FE$542,161,0)</f>
        <v>1437781.8666666665</v>
      </c>
      <c r="D50" s="4">
        <f>VLOOKUP(A50,[2]Maintained!$B$4:$N$461,13,0)</f>
        <v>110806.76000000024</v>
      </c>
      <c r="E50" s="5">
        <f t="shared" si="2"/>
        <v>7.7067851924501662E-2</v>
      </c>
      <c r="F50" s="8">
        <v>40</v>
      </c>
      <c r="G50" s="9">
        <f>VLOOKUP(A50,[1]SchBlock!$A$13:$AE$542,31,0)</f>
        <v>330.58333333333331</v>
      </c>
      <c r="H50" s="3">
        <f t="shared" si="3"/>
        <v>13223.333333333332</v>
      </c>
    </row>
    <row r="51" spans="1:8" x14ac:dyDescent="0.25">
      <c r="A51" s="1">
        <v>2044</v>
      </c>
      <c r="B51" s="2" t="s">
        <v>23</v>
      </c>
      <c r="C51" s="3">
        <f>VLOOKUP(A51,[1]SchBlock!$A$13:$FE$542,161,0)</f>
        <v>786342.04793694546</v>
      </c>
      <c r="D51" s="4">
        <f>VLOOKUP(A51,[2]Maintained!$B$4:$N$461,13,0)</f>
        <v>61314.669999999693</v>
      </c>
      <c r="E51" s="5">
        <f t="shared" si="2"/>
        <v>7.7974553390430343E-2</v>
      </c>
      <c r="F51" s="8">
        <v>40</v>
      </c>
      <c r="G51" s="9">
        <f>VLOOKUP(A51,[1]SchBlock!$A$13:$AE$542,31,0)</f>
        <v>110</v>
      </c>
      <c r="H51" s="3">
        <f t="shared" si="3"/>
        <v>4400</v>
      </c>
    </row>
    <row r="52" spans="1:8" x14ac:dyDescent="0.25">
      <c r="A52" s="1">
        <v>2549</v>
      </c>
      <c r="B52" s="2" t="s">
        <v>61</v>
      </c>
      <c r="C52" s="3">
        <f>VLOOKUP(A52,[1]SchBlock!$A$13:$FE$542,161,0)</f>
        <v>829186.92415977991</v>
      </c>
      <c r="D52" s="4">
        <f>VLOOKUP(A52,[2]Maintained!$B$4:$N$461,13,0)</f>
        <v>64702.430000000168</v>
      </c>
      <c r="E52" s="5">
        <f t="shared" si="2"/>
        <v>7.8031175015891047E-2</v>
      </c>
      <c r="F52" s="8">
        <v>40</v>
      </c>
      <c r="G52" s="9">
        <f>VLOOKUP(A52,[1]SchBlock!$A$13:$AE$542,31,0)</f>
        <v>179</v>
      </c>
      <c r="H52" s="3">
        <f t="shared" si="3"/>
        <v>7160</v>
      </c>
    </row>
    <row r="53" spans="1:8" x14ac:dyDescent="0.25">
      <c r="A53" s="1">
        <v>2733</v>
      </c>
      <c r="B53" s="2" t="s">
        <v>113</v>
      </c>
      <c r="C53" s="3">
        <f>VLOOKUP(A53,[1]SchBlock!$A$13:$FE$542,161,0)</f>
        <v>1159650.5</v>
      </c>
      <c r="D53" s="4">
        <f>VLOOKUP(A53,[2]Maintained!$B$4:$N$461,13,0)</f>
        <v>94692.749999999767</v>
      </c>
      <c r="E53" s="5">
        <f t="shared" si="2"/>
        <v>8.1656283509557198E-2</v>
      </c>
      <c r="F53" s="8">
        <v>45</v>
      </c>
      <c r="G53" s="9">
        <f>VLOOKUP(A53,[1]SchBlock!$A$13:$AE$542,31,0)</f>
        <v>267</v>
      </c>
      <c r="H53" s="3">
        <f t="shared" si="3"/>
        <v>12015</v>
      </c>
    </row>
    <row r="54" spans="1:8" x14ac:dyDescent="0.25">
      <c r="A54" s="1">
        <v>2588</v>
      </c>
      <c r="B54" s="2" t="s">
        <v>103</v>
      </c>
      <c r="C54" s="3">
        <f>VLOOKUP(A54,[1]SchBlock!$A$13:$FE$542,161,0)</f>
        <v>1742777</v>
      </c>
      <c r="D54" s="4">
        <f>VLOOKUP(A54,[2]Maintained!$B$4:$N$461,13,0)</f>
        <v>142687.08000000054</v>
      </c>
      <c r="E54" s="5">
        <f t="shared" si="2"/>
        <v>8.1873400899828572E-2</v>
      </c>
      <c r="F54" s="8">
        <v>45</v>
      </c>
      <c r="G54" s="9">
        <f>VLOOKUP(A54,[1]SchBlock!$A$13:$AE$542,31,0)</f>
        <v>401</v>
      </c>
      <c r="H54" s="3">
        <f t="shared" si="3"/>
        <v>18045</v>
      </c>
    </row>
    <row r="55" spans="1:8" x14ac:dyDescent="0.25">
      <c r="A55" s="1">
        <v>2380</v>
      </c>
      <c r="B55" s="2" t="s">
        <v>65</v>
      </c>
      <c r="C55" s="3">
        <f>VLOOKUP(A55,[1]SchBlock!$A$13:$FE$542,161,0)</f>
        <v>632291.70058480173</v>
      </c>
      <c r="D55" s="4">
        <f>VLOOKUP(A55,[2]Maintained!$B$4:$N$461,13,0)-2791</f>
        <v>52033.160000000033</v>
      </c>
      <c r="E55" s="5">
        <f t="shared" si="2"/>
        <v>8.2292966919975327E-2</v>
      </c>
      <c r="F55" s="8">
        <v>40</v>
      </c>
      <c r="G55" s="9">
        <f>VLOOKUP(A55,[1]SchBlock!$A$13:$AE$542,31,0)</f>
        <v>137</v>
      </c>
      <c r="H55" s="3">
        <f t="shared" si="3"/>
        <v>5480</v>
      </c>
    </row>
    <row r="56" spans="1:8" x14ac:dyDescent="0.25">
      <c r="A56" s="1">
        <v>2311</v>
      </c>
      <c r="B56" s="2" t="s">
        <v>34</v>
      </c>
      <c r="C56" s="3">
        <f>VLOOKUP(A56,[1]SchBlock!$A$13:$FE$542,161,0)</f>
        <v>1065631.2193220339</v>
      </c>
      <c r="D56" s="4">
        <f>VLOOKUP(A56,[2]Maintained!$B$4:$N$461,13,0)</f>
        <v>89228.90000000014</v>
      </c>
      <c r="E56" s="5">
        <f t="shared" si="2"/>
        <v>8.3733376408368115E-2</v>
      </c>
      <c r="F56" s="8">
        <v>45</v>
      </c>
      <c r="G56" s="9">
        <f>VLOOKUP(A56,[1]SchBlock!$A$13:$AE$542,31,0)</f>
        <v>237</v>
      </c>
      <c r="H56" s="3">
        <f t="shared" si="3"/>
        <v>10665</v>
      </c>
    </row>
    <row r="57" spans="1:8" x14ac:dyDescent="0.25">
      <c r="A57" s="1">
        <v>5248</v>
      </c>
      <c r="B57" s="2" t="s">
        <v>159</v>
      </c>
      <c r="C57" s="3">
        <f>VLOOKUP(A57,[1]SchBlock!$A$13:$FE$542,161,0)</f>
        <v>1083909</v>
      </c>
      <c r="D57" s="4">
        <f>VLOOKUP(A57,[2]Maintained!$B$4:$N$461,13,0)-6958</f>
        <v>91328.919999999693</v>
      </c>
      <c r="E57" s="5">
        <f t="shared" si="2"/>
        <v>8.4258844607803501E-2</v>
      </c>
      <c r="F57" s="8">
        <v>45</v>
      </c>
      <c r="G57" s="9">
        <f>VLOOKUP(A57,[1]SchBlock!$A$13:$AE$542,31,0)</f>
        <v>253</v>
      </c>
      <c r="H57" s="3">
        <f t="shared" si="3"/>
        <v>11385</v>
      </c>
    </row>
    <row r="58" spans="1:8" x14ac:dyDescent="0.25">
      <c r="A58" s="1">
        <v>3026</v>
      </c>
      <c r="B58" s="2" t="s">
        <v>98</v>
      </c>
      <c r="C58" s="3">
        <f>VLOOKUP(A58,[1]SchBlock!$A$13:$FE$542,161,0)</f>
        <v>914155.25</v>
      </c>
      <c r="D58" s="4">
        <f>VLOOKUP(A58,[2]Maintained!$B$4:$N$461,13,0)</f>
        <v>79653.630000000121</v>
      </c>
      <c r="E58" s="5">
        <f t="shared" si="2"/>
        <v>8.713359136754957E-2</v>
      </c>
      <c r="F58" s="8">
        <v>45</v>
      </c>
      <c r="G58" s="9">
        <f>VLOOKUP(A58,[1]SchBlock!$A$13:$AE$542,31,0)</f>
        <v>210</v>
      </c>
      <c r="H58" s="3">
        <f t="shared" si="3"/>
        <v>9450</v>
      </c>
    </row>
    <row r="59" spans="1:8" x14ac:dyDescent="0.25">
      <c r="A59" s="1">
        <v>2041</v>
      </c>
      <c r="B59" s="2" t="s">
        <v>152</v>
      </c>
      <c r="C59" s="3">
        <f>VLOOKUP(A59,[1]SchBlock!$A$13:$FE$542,161,0)</f>
        <v>1686781</v>
      </c>
      <c r="D59" s="4">
        <f>VLOOKUP(A59,[2]Maintained!$B$4:$N$461,13,0)</f>
        <v>147921.24000000022</v>
      </c>
      <c r="E59" s="5">
        <f t="shared" si="2"/>
        <v>8.7694395419441074E-2</v>
      </c>
      <c r="F59" s="8">
        <v>45</v>
      </c>
      <c r="G59" s="9">
        <f>VLOOKUP(A59,[1]SchBlock!$A$13:$AE$542,31,0)</f>
        <v>391</v>
      </c>
      <c r="H59" s="3">
        <f t="shared" si="3"/>
        <v>17595</v>
      </c>
    </row>
    <row r="60" spans="1:8" x14ac:dyDescent="0.25">
      <c r="A60" s="1">
        <v>2779</v>
      </c>
      <c r="B60" s="2" t="s">
        <v>44</v>
      </c>
      <c r="C60" s="3">
        <f>VLOOKUP(A60,[1]SchBlock!$A$13:$FE$542,161,0)</f>
        <v>1123145</v>
      </c>
      <c r="D60" s="4">
        <f>VLOOKUP(A60,[2]Maintained!$B$4:$N$461,13,0)</f>
        <v>98551.600000000326</v>
      </c>
      <c r="E60" s="5">
        <f t="shared" si="2"/>
        <v>8.7746105801121244E-2</v>
      </c>
      <c r="F60" s="8">
        <v>45</v>
      </c>
      <c r="G60" s="9">
        <f>VLOOKUP(A60,[1]SchBlock!$A$13:$AE$542,31,0)</f>
        <v>257</v>
      </c>
      <c r="H60" s="3">
        <f t="shared" si="3"/>
        <v>11565</v>
      </c>
    </row>
    <row r="61" spans="1:8" x14ac:dyDescent="0.25">
      <c r="A61" s="1">
        <v>2630</v>
      </c>
      <c r="B61" s="2" t="s">
        <v>161</v>
      </c>
      <c r="C61" s="3">
        <f>VLOOKUP(A61,[1]SchBlock!$A$13:$FE$542,161,0)</f>
        <v>881512</v>
      </c>
      <c r="D61" s="4">
        <f>VLOOKUP(A61,[2]Maintained!$B$4:$N$461,13,0)</f>
        <v>78338.710000000428</v>
      </c>
      <c r="E61" s="5">
        <f t="shared" si="2"/>
        <v>8.8868569004166051E-2</v>
      </c>
      <c r="F61" s="8">
        <v>45</v>
      </c>
      <c r="G61" s="9">
        <f>VLOOKUP(A61,[1]SchBlock!$A$13:$AE$542,31,0)</f>
        <v>203</v>
      </c>
      <c r="H61" s="3">
        <f t="shared" si="3"/>
        <v>9135</v>
      </c>
    </row>
    <row r="62" spans="1:8" x14ac:dyDescent="0.25">
      <c r="A62" s="1">
        <v>2681</v>
      </c>
      <c r="B62" s="2" t="s">
        <v>130</v>
      </c>
      <c r="C62" s="3">
        <f>VLOOKUP(A62,[1]SchBlock!$A$13:$FE$542,161,0)</f>
        <v>1030474.9807693126</v>
      </c>
      <c r="D62" s="4">
        <f>VLOOKUP(A62,[2]Maintained!$B$4:$N$461,13,0)</f>
        <v>91644.489999999758</v>
      </c>
      <c r="E62" s="5">
        <f t="shared" si="2"/>
        <v>8.89342213156709E-2</v>
      </c>
      <c r="F62" s="8">
        <v>45</v>
      </c>
      <c r="G62" s="9">
        <f>VLOOKUP(A62,[1]SchBlock!$A$13:$AE$542,31,0)</f>
        <v>239</v>
      </c>
      <c r="H62" s="3">
        <f t="shared" si="3"/>
        <v>10755</v>
      </c>
    </row>
    <row r="63" spans="1:8" x14ac:dyDescent="0.25">
      <c r="A63" s="1">
        <v>3001</v>
      </c>
      <c r="B63" s="2" t="s">
        <v>93</v>
      </c>
      <c r="C63" s="3">
        <f>VLOOKUP(A63,[1]SchBlock!$A$13:$FE$542,161,0)</f>
        <v>965667.8524675325</v>
      </c>
      <c r="D63" s="4">
        <f>VLOOKUP(A63,[2]Maintained!$B$4:$N$461,13,0)</f>
        <v>88806.340000000084</v>
      </c>
      <c r="E63" s="5">
        <f t="shared" si="2"/>
        <v>9.1963649585182716E-2</v>
      </c>
      <c r="F63" s="8">
        <v>45</v>
      </c>
      <c r="G63" s="9">
        <f>VLOOKUP(A63,[1]SchBlock!$A$13:$AE$542,31,0)</f>
        <v>206</v>
      </c>
      <c r="H63" s="3">
        <f t="shared" si="3"/>
        <v>9270</v>
      </c>
    </row>
    <row r="64" spans="1:8" x14ac:dyDescent="0.25">
      <c r="A64" s="1">
        <v>2619</v>
      </c>
      <c r="B64" s="2" t="s">
        <v>178</v>
      </c>
      <c r="C64" s="3">
        <f>VLOOKUP(A64,[1]SchBlock!$A$13:$FE$542,161,0)</f>
        <v>783908.63444453711</v>
      </c>
      <c r="D64" s="4">
        <f>VLOOKUP(A64,[2]Maintained!$B$4:$N$461,13,0)</f>
        <v>73982.709999999963</v>
      </c>
      <c r="E64" s="5">
        <f t="shared" si="2"/>
        <v>9.4376699973999792E-2</v>
      </c>
      <c r="F64" s="8">
        <v>45</v>
      </c>
      <c r="G64" s="9">
        <f>VLOOKUP(A64,[1]SchBlock!$A$13:$AE$542,31,0)</f>
        <v>174</v>
      </c>
      <c r="H64" s="3">
        <f t="shared" si="3"/>
        <v>7830</v>
      </c>
    </row>
    <row r="65" spans="1:8" x14ac:dyDescent="0.25">
      <c r="A65" s="1">
        <v>5270</v>
      </c>
      <c r="B65" s="2" t="s">
        <v>163</v>
      </c>
      <c r="C65" s="3">
        <f>VLOOKUP(A65,[1]SchBlock!$A$13:$FE$542,161,0)</f>
        <v>1059069.8311601449</v>
      </c>
      <c r="D65" s="4">
        <f>VLOOKUP(A65,[2]Maintained!$B$4:$N$461,13,0)-86143</f>
        <v>99965.060000000056</v>
      </c>
      <c r="E65" s="5">
        <f t="shared" si="2"/>
        <v>9.4389488831434817E-2</v>
      </c>
      <c r="F65" s="8">
        <v>45</v>
      </c>
      <c r="G65" s="9">
        <f>VLOOKUP(A65,[1]SchBlock!$A$13:$AE$542,31,0)</f>
        <v>230</v>
      </c>
      <c r="H65" s="3">
        <f t="shared" si="3"/>
        <v>10350</v>
      </c>
    </row>
    <row r="66" spans="1:8" x14ac:dyDescent="0.25">
      <c r="A66" s="1">
        <v>3217</v>
      </c>
      <c r="B66" s="2" t="s">
        <v>73</v>
      </c>
      <c r="C66" s="3">
        <f>VLOOKUP(A66,[1]SchBlock!$A$13:$FE$542,161,0)</f>
        <v>742275.22695326246</v>
      </c>
      <c r="D66" s="4">
        <f>VLOOKUP(A66,[2]Maintained!$B$4:$N$461,13,0)</f>
        <v>70741.829999999958</v>
      </c>
      <c r="E66" s="5">
        <f t="shared" si="2"/>
        <v>9.5304042801436825E-2</v>
      </c>
      <c r="F66" s="8">
        <v>45</v>
      </c>
      <c r="G66" s="9">
        <f>VLOOKUP(A66,[1]SchBlock!$A$13:$AE$542,31,0)</f>
        <v>167</v>
      </c>
      <c r="H66" s="3">
        <f t="shared" si="3"/>
        <v>7515</v>
      </c>
    </row>
    <row r="67" spans="1:8" x14ac:dyDescent="0.25">
      <c r="A67" s="1">
        <v>2374</v>
      </c>
      <c r="B67" s="2" t="s">
        <v>131</v>
      </c>
      <c r="C67" s="3">
        <f>VLOOKUP(A67,[1]SchBlock!$A$13:$FE$542,161,0)</f>
        <v>1681356.5669836614</v>
      </c>
      <c r="D67" s="4">
        <f>VLOOKUP(A67,[2]Maintained!$B$4:$N$461,13,0)</f>
        <v>161435.00000000047</v>
      </c>
      <c r="E67" s="5">
        <f t="shared" si="2"/>
        <v>9.6014731895693844E-2</v>
      </c>
      <c r="F67" s="8">
        <v>45</v>
      </c>
      <c r="G67" s="9">
        <f>VLOOKUP(A67,[1]SchBlock!$A$13:$AE$542,31,0)</f>
        <v>349</v>
      </c>
      <c r="H67" s="3">
        <f t="shared" si="3"/>
        <v>15705</v>
      </c>
    </row>
    <row r="68" spans="1:8" x14ac:dyDescent="0.25">
      <c r="A68" s="1">
        <v>2300</v>
      </c>
      <c r="B68" s="2" t="s">
        <v>90</v>
      </c>
      <c r="C68" s="3">
        <f>VLOOKUP(A68,[1]SchBlock!$A$13:$FE$542,161,0)</f>
        <v>2285608.0275491951</v>
      </c>
      <c r="D68" s="4">
        <f>VLOOKUP(A68,[2]Maintained!$B$4:$N$461,13,0)</f>
        <v>224372.93999999948</v>
      </c>
      <c r="E68" s="5">
        <f t="shared" si="2"/>
        <v>9.8167724866012745E-2</v>
      </c>
      <c r="F68" s="8">
        <v>45</v>
      </c>
      <c r="G68" s="9">
        <f>VLOOKUP(A68,[1]SchBlock!$A$13:$AE$542,31,0)</f>
        <v>496</v>
      </c>
      <c r="H68" s="3">
        <f t="shared" si="3"/>
        <v>22320</v>
      </c>
    </row>
    <row r="69" spans="1:8" x14ac:dyDescent="0.25">
      <c r="A69" s="1">
        <v>5271</v>
      </c>
      <c r="B69" s="2" t="s">
        <v>107</v>
      </c>
      <c r="C69" s="3">
        <f>VLOOKUP(A69,[1]SchBlock!$A$13:$FE$542,161,0)</f>
        <v>1574615</v>
      </c>
      <c r="D69" s="4">
        <f>VLOOKUP(A69,[2]Maintained!$B$4:$N$461,13,0)</f>
        <v>155663.83999999892</v>
      </c>
      <c r="E69" s="5">
        <f t="shared" ref="E69:E100" si="4">(D69/C69)</f>
        <v>9.8858349501305981E-2</v>
      </c>
      <c r="F69" s="8">
        <v>45</v>
      </c>
      <c r="G69" s="9">
        <f>VLOOKUP(A69,[1]SchBlock!$A$13:$AE$542,31,0)</f>
        <v>367</v>
      </c>
      <c r="H69" s="3">
        <f t="shared" ref="H69:H100" si="5">F69*G69</f>
        <v>16515</v>
      </c>
    </row>
    <row r="70" spans="1:8" x14ac:dyDescent="0.25">
      <c r="A70" s="1">
        <v>5274</v>
      </c>
      <c r="B70" s="2" t="s">
        <v>55</v>
      </c>
      <c r="C70" s="3">
        <f>VLOOKUP(A70,[1]SchBlock!$A$13:$FE$542,161,0)</f>
        <v>1436823.8503448276</v>
      </c>
      <c r="D70" s="4">
        <f>VLOOKUP(A70,[2]Maintained!$B$4:$N$461,13,0)</f>
        <v>146373.92000000039</v>
      </c>
      <c r="E70" s="5">
        <f t="shared" si="4"/>
        <v>0.10187325326265406</v>
      </c>
      <c r="F70" s="8">
        <v>45</v>
      </c>
      <c r="G70" s="9">
        <f>VLOOKUP(A70,[1]SchBlock!$A$13:$AE$542,31,0)</f>
        <v>270</v>
      </c>
      <c r="H70" s="3">
        <f t="shared" si="5"/>
        <v>12150</v>
      </c>
    </row>
    <row r="71" spans="1:8" x14ac:dyDescent="0.25">
      <c r="A71" s="1">
        <v>2760</v>
      </c>
      <c r="B71" s="2" t="s">
        <v>114</v>
      </c>
      <c r="C71" s="3">
        <f>VLOOKUP(A71,[1]SchBlock!$A$13:$FE$542,161,0)</f>
        <v>806967.88309784525</v>
      </c>
      <c r="D71" s="4">
        <f>VLOOKUP(A71,[2]Maintained!$B$4:$N$461,13,0)</f>
        <v>82459.679999999935</v>
      </c>
      <c r="E71" s="5">
        <f t="shared" si="4"/>
        <v>0.10218458717768035</v>
      </c>
      <c r="F71" s="8">
        <v>45</v>
      </c>
      <c r="G71" s="9">
        <f>VLOOKUP(A71,[1]SchBlock!$A$13:$AE$542,31,0)</f>
        <v>182</v>
      </c>
      <c r="H71" s="3">
        <f t="shared" si="5"/>
        <v>8190</v>
      </c>
    </row>
    <row r="72" spans="1:8" x14ac:dyDescent="0.25">
      <c r="A72" s="1">
        <v>2043</v>
      </c>
      <c r="B72" s="2" t="s">
        <v>12</v>
      </c>
      <c r="C72" s="3">
        <f>VLOOKUP(A72,[1]SchBlock!$A$13:$FE$542,161,0)</f>
        <v>951558.15</v>
      </c>
      <c r="D72" s="4">
        <f>VLOOKUP(A72,[2]Maintained!$B$4:$N$461,13,0)</f>
        <v>99217.489999999525</v>
      </c>
      <c r="E72" s="5">
        <f t="shared" si="4"/>
        <v>0.10426844644228997</v>
      </c>
      <c r="F72" s="8">
        <v>45</v>
      </c>
      <c r="G72" s="9">
        <f>VLOOKUP(A72,[1]SchBlock!$A$13:$AE$542,31,0)</f>
        <v>218</v>
      </c>
      <c r="H72" s="3">
        <f t="shared" si="5"/>
        <v>9810</v>
      </c>
    </row>
    <row r="73" spans="1:8" x14ac:dyDescent="0.25">
      <c r="A73" s="1">
        <v>3213</v>
      </c>
      <c r="B73" s="2" t="s">
        <v>172</v>
      </c>
      <c r="C73" s="3">
        <f>VLOOKUP(A73,[1]SchBlock!$A$13:$FE$542,161,0)</f>
        <v>543095.44492143369</v>
      </c>
      <c r="D73" s="4">
        <f>VLOOKUP(A73,[2]Maintained!$B$4:$N$461,13,0)</f>
        <v>57704.439999999828</v>
      </c>
      <c r="E73" s="5">
        <f t="shared" si="4"/>
        <v>0.1062510108298691</v>
      </c>
      <c r="F73" s="8">
        <v>40</v>
      </c>
      <c r="G73" s="9">
        <f>VLOOKUP(A73,[1]SchBlock!$A$13:$AE$542,31,0)</f>
        <v>101</v>
      </c>
      <c r="H73" s="3">
        <f t="shared" si="5"/>
        <v>4040</v>
      </c>
    </row>
    <row r="74" spans="1:8" x14ac:dyDescent="0.25">
      <c r="A74" s="1">
        <v>3006</v>
      </c>
      <c r="B74" s="2" t="s">
        <v>87</v>
      </c>
      <c r="C74" s="3">
        <f>VLOOKUP(A74,[1]SchBlock!$A$13:$FE$542,161,0)</f>
        <v>918095.50953757216</v>
      </c>
      <c r="D74" s="4">
        <f>VLOOKUP(A74,[2]Maintained!$B$4:$N$461,13,0)</f>
        <v>97738.970000000205</v>
      </c>
      <c r="E74" s="5">
        <f t="shared" si="4"/>
        <v>0.10645839020520809</v>
      </c>
      <c r="F74" s="8">
        <v>45</v>
      </c>
      <c r="G74" s="9">
        <f>VLOOKUP(A74,[1]SchBlock!$A$13:$AE$542,31,0)</f>
        <v>208</v>
      </c>
      <c r="H74" s="3">
        <f t="shared" si="5"/>
        <v>9360</v>
      </c>
    </row>
    <row r="75" spans="1:8" x14ac:dyDescent="0.25">
      <c r="A75" s="1">
        <v>3013</v>
      </c>
      <c r="B75" s="2" t="s">
        <v>151</v>
      </c>
      <c r="C75" s="3">
        <f>VLOOKUP(A75,[1]SchBlock!$A$13:$FE$542,161,0)</f>
        <v>940759.5</v>
      </c>
      <c r="D75" s="4">
        <f>VLOOKUP(A75,[2]Maintained!$B$4:$N$461,13,0)</f>
        <v>102053.18999999994</v>
      </c>
      <c r="E75" s="5">
        <f t="shared" si="4"/>
        <v>0.10847957421636449</v>
      </c>
      <c r="F75" s="8">
        <v>45</v>
      </c>
      <c r="G75" s="9">
        <f>VLOOKUP(A75,[1]SchBlock!$A$13:$AE$542,31,0)</f>
        <v>216</v>
      </c>
      <c r="H75" s="3">
        <f t="shared" si="5"/>
        <v>9720</v>
      </c>
    </row>
    <row r="76" spans="1:8" x14ac:dyDescent="0.25">
      <c r="A76" s="1">
        <v>2649</v>
      </c>
      <c r="B76" s="2" t="s">
        <v>167</v>
      </c>
      <c r="C76" s="3">
        <f>VLOOKUP(A76,[1]SchBlock!$A$13:$FE$542,161,0)</f>
        <v>1827205.5999999999</v>
      </c>
      <c r="D76" s="4">
        <f>VLOOKUP(A76,[2]Maintained!$B$4:$N$461,13,0)-10807</f>
        <v>201004.32999999961</v>
      </c>
      <c r="E76" s="5">
        <f t="shared" si="4"/>
        <v>0.11000641088227818</v>
      </c>
      <c r="F76" s="8">
        <v>45</v>
      </c>
      <c r="G76" s="9">
        <f>VLOOKUP(A76,[1]SchBlock!$A$13:$AE$542,31,0)</f>
        <v>417</v>
      </c>
      <c r="H76" s="3">
        <f t="shared" si="5"/>
        <v>18765</v>
      </c>
    </row>
    <row r="77" spans="1:8" x14ac:dyDescent="0.25">
      <c r="A77" s="1">
        <v>2414</v>
      </c>
      <c r="B77" s="2" t="s">
        <v>76</v>
      </c>
      <c r="C77" s="3">
        <f>VLOOKUP(A77,[1]SchBlock!$A$13:$FE$542,161,0)</f>
        <v>1345370.3435997907</v>
      </c>
      <c r="D77" s="4">
        <f>VLOOKUP(A77,[2]Maintained!$B$4:$N$461,13,0)</f>
        <v>148599.35999999987</v>
      </c>
      <c r="E77" s="5">
        <f t="shared" si="4"/>
        <v>0.11045238265204688</v>
      </c>
      <c r="F77" s="8">
        <v>45</v>
      </c>
      <c r="G77" s="9">
        <f>VLOOKUP(A77,[1]SchBlock!$A$13:$AE$542,31,0)</f>
        <v>206</v>
      </c>
      <c r="H77" s="3">
        <f t="shared" si="5"/>
        <v>9270</v>
      </c>
    </row>
    <row r="78" spans="1:8" x14ac:dyDescent="0.25">
      <c r="A78" s="1">
        <v>2599</v>
      </c>
      <c r="B78" s="2" t="s">
        <v>89</v>
      </c>
      <c r="C78" s="3">
        <f>VLOOKUP(A78,[1]SchBlock!$A$13:$FE$542,161,0)</f>
        <v>627743.14017898659</v>
      </c>
      <c r="D78" s="4">
        <f>VLOOKUP(A78,[2]Maintained!$B$4:$N$461,13,0)</f>
        <v>69500.910000000149</v>
      </c>
      <c r="E78" s="5">
        <f t="shared" si="4"/>
        <v>0.11071552288119557</v>
      </c>
      <c r="F78" s="8">
        <v>45</v>
      </c>
      <c r="G78" s="9">
        <f>VLOOKUP(A78,[1]SchBlock!$A$13:$AE$542,31,0)</f>
        <v>130</v>
      </c>
      <c r="H78" s="3">
        <f t="shared" si="5"/>
        <v>5850</v>
      </c>
    </row>
    <row r="79" spans="1:8" x14ac:dyDescent="0.25">
      <c r="A79" s="1">
        <v>2011</v>
      </c>
      <c r="B79" s="2" t="s">
        <v>141</v>
      </c>
      <c r="C79" s="3">
        <f>VLOOKUP(A79,[1]SchBlock!$A$13:$FE$542,161,0)</f>
        <v>2801139.74</v>
      </c>
      <c r="D79" s="4">
        <f>VLOOKUP(A79,[2]Maintained!$B$4:$N$461,13,0)</f>
        <v>317382.12999999989</v>
      </c>
      <c r="E79" s="5">
        <f t="shared" si="4"/>
        <v>0.11330464006054902</v>
      </c>
      <c r="F79" s="8">
        <v>45</v>
      </c>
      <c r="G79" s="9">
        <f>VLOOKUP(A79,[1]SchBlock!$A$13:$AE$542,31,0)</f>
        <v>621</v>
      </c>
      <c r="H79" s="3">
        <f t="shared" si="5"/>
        <v>27945</v>
      </c>
    </row>
    <row r="80" spans="1:8" x14ac:dyDescent="0.25">
      <c r="A80" s="1">
        <v>5252</v>
      </c>
      <c r="B80" s="2" t="s">
        <v>27</v>
      </c>
      <c r="C80" s="3">
        <f>VLOOKUP(A80,[1]SchBlock!$A$13:$FE$542,161,0)</f>
        <v>1574621.87</v>
      </c>
      <c r="D80" s="4">
        <f>VLOOKUP(A80,[2]Maintained!$B$4:$N$461,13,0)</f>
        <v>180397.11999999965</v>
      </c>
      <c r="E80" s="5">
        <f t="shared" si="4"/>
        <v>0.11456535911062865</v>
      </c>
      <c r="F80" s="8">
        <v>45</v>
      </c>
      <c r="G80" s="9">
        <f>VLOOKUP(A80,[1]SchBlock!$A$13:$AE$542,31,0)</f>
        <v>366.75</v>
      </c>
      <c r="H80" s="3">
        <f t="shared" si="5"/>
        <v>16503.75</v>
      </c>
    </row>
    <row r="81" spans="1:8" x14ac:dyDescent="0.25">
      <c r="A81" s="1">
        <v>2075</v>
      </c>
      <c r="B81" s="2" t="s">
        <v>58</v>
      </c>
      <c r="C81" s="3">
        <f>VLOOKUP(A81,[1]SchBlock!$A$13:$FE$542,161,0)</f>
        <v>1753115</v>
      </c>
      <c r="D81" s="4">
        <f>VLOOKUP(A81,[2]Maintained!$B$4:$N$461,13,0)</f>
        <v>203323.6399999992</v>
      </c>
      <c r="E81" s="5">
        <f t="shared" si="4"/>
        <v>0.11597849542100729</v>
      </c>
      <c r="F81" s="8">
        <v>45</v>
      </c>
      <c r="G81" s="9">
        <f>VLOOKUP(A81,[1]SchBlock!$A$13:$AE$542,31,0)</f>
        <v>403</v>
      </c>
      <c r="H81" s="3">
        <f t="shared" si="5"/>
        <v>18135</v>
      </c>
    </row>
    <row r="82" spans="1:8" x14ac:dyDescent="0.25">
      <c r="A82" s="1">
        <v>3212</v>
      </c>
      <c r="B82" s="2" t="s">
        <v>170</v>
      </c>
      <c r="C82" s="3">
        <f>VLOOKUP(A82,[1]SchBlock!$A$13:$FE$542,161,0)</f>
        <v>395396.45999999996</v>
      </c>
      <c r="D82" s="4">
        <f>VLOOKUP(A82,[2]Maintained!$B$4:$N$461,13,0)-112</f>
        <v>46049.960000000021</v>
      </c>
      <c r="E82" s="5">
        <f t="shared" si="4"/>
        <v>0.11646528145446731</v>
      </c>
      <c r="F82" s="8">
        <v>40</v>
      </c>
      <c r="G82" s="9">
        <f>VLOOKUP(A82,[1]SchBlock!$A$13:$AE$542,31,0)</f>
        <v>60</v>
      </c>
      <c r="H82" s="3">
        <f t="shared" si="5"/>
        <v>2400</v>
      </c>
    </row>
    <row r="83" spans="1:8" x14ac:dyDescent="0.25">
      <c r="A83" s="1">
        <v>5259</v>
      </c>
      <c r="B83" s="2" t="s">
        <v>49</v>
      </c>
      <c r="C83" s="3">
        <f>VLOOKUP(A83,[1]SchBlock!$A$13:$FE$542,161,0)</f>
        <v>2043909.9</v>
      </c>
      <c r="D83" s="4">
        <f>VLOOKUP(A83,[2]Maintained!$B$4:$N$461,13,0)</f>
        <v>241907.02000000002</v>
      </c>
      <c r="E83" s="5">
        <f t="shared" si="4"/>
        <v>0.11835503120758896</v>
      </c>
      <c r="F83" s="8">
        <v>45</v>
      </c>
      <c r="G83" s="9">
        <f>VLOOKUP(A83,[1]SchBlock!$A$13:$AE$542,31,0)</f>
        <v>477</v>
      </c>
      <c r="H83" s="3">
        <f t="shared" si="5"/>
        <v>21465</v>
      </c>
    </row>
    <row r="84" spans="1:8" x14ac:dyDescent="0.25">
      <c r="A84" s="1">
        <v>2090</v>
      </c>
      <c r="B84" s="2" t="s">
        <v>82</v>
      </c>
      <c r="C84" s="3">
        <f>VLOOKUP(A84,[1]SchBlock!$A$13:$FE$542,161,0)</f>
        <v>1652065.82</v>
      </c>
      <c r="D84" s="4">
        <f>VLOOKUP(A84,[2]Maintained!$B$4:$N$461,13,0)</f>
        <v>197459.84000000032</v>
      </c>
      <c r="E84" s="5">
        <f t="shared" si="4"/>
        <v>0.11952298607570025</v>
      </c>
      <c r="F84" s="8">
        <v>45</v>
      </c>
      <c r="G84" s="9">
        <f>VLOOKUP(A84,[1]SchBlock!$A$13:$AE$542,31,0)</f>
        <v>320</v>
      </c>
      <c r="H84" s="3">
        <f t="shared" si="5"/>
        <v>14400</v>
      </c>
    </row>
    <row r="85" spans="1:8" x14ac:dyDescent="0.25">
      <c r="A85" s="1">
        <v>2541</v>
      </c>
      <c r="B85" s="2" t="s">
        <v>123</v>
      </c>
      <c r="C85" s="3">
        <f>VLOOKUP(A85,[1]SchBlock!$A$13:$FE$542,161,0)</f>
        <v>789232</v>
      </c>
      <c r="D85" s="4">
        <f>VLOOKUP(A85,[2]Maintained!$B$4:$N$461,13,0)-32986</f>
        <v>95315.839999999851</v>
      </c>
      <c r="E85" s="5">
        <f t="shared" si="4"/>
        <v>0.12077036916901475</v>
      </c>
      <c r="F85" s="8">
        <v>45</v>
      </c>
      <c r="G85" s="9">
        <f>VLOOKUP(A85,[1]SchBlock!$A$13:$AE$542,31,0)</f>
        <v>184</v>
      </c>
      <c r="H85" s="3">
        <f t="shared" si="5"/>
        <v>8280</v>
      </c>
    </row>
    <row r="86" spans="1:8" x14ac:dyDescent="0.25">
      <c r="A86" s="1">
        <v>2027</v>
      </c>
      <c r="B86" s="2" t="s">
        <v>117</v>
      </c>
      <c r="C86" s="3">
        <f>VLOOKUP(A86,[1]SchBlock!$A$13:$FE$542,161,0)</f>
        <v>1659476.0280034775</v>
      </c>
      <c r="D86" s="4">
        <f>VLOOKUP(A86,[2]Maintained!$B$4:$N$461,13,0)</f>
        <v>202145.64999999991</v>
      </c>
      <c r="E86" s="5">
        <f t="shared" si="4"/>
        <v>0.12181293769166535</v>
      </c>
      <c r="F86" s="8">
        <v>45</v>
      </c>
      <c r="G86" s="9">
        <f>VLOOKUP(A86,[1]SchBlock!$A$13:$AE$542,31,0)</f>
        <v>271</v>
      </c>
      <c r="H86" s="3">
        <f t="shared" si="5"/>
        <v>12195</v>
      </c>
    </row>
    <row r="87" spans="1:8" x14ac:dyDescent="0.25">
      <c r="A87" s="1">
        <v>2450</v>
      </c>
      <c r="B87" s="2" t="s">
        <v>70</v>
      </c>
      <c r="C87" s="3">
        <f>VLOOKUP(A87,[1]SchBlock!$A$13:$FE$542,161,0)</f>
        <v>997643.25</v>
      </c>
      <c r="D87" s="4">
        <f>VLOOKUP(A87,[2]Maintained!$B$4:$N$461,13,0)</f>
        <v>122990.57000000053</v>
      </c>
      <c r="E87" s="5">
        <f t="shared" si="4"/>
        <v>0.12328111276250356</v>
      </c>
      <c r="F87" s="8">
        <v>45</v>
      </c>
      <c r="G87" s="9">
        <f>VLOOKUP(A87,[1]SchBlock!$A$13:$AE$542,31,0)</f>
        <v>228</v>
      </c>
      <c r="H87" s="3">
        <f t="shared" si="5"/>
        <v>10260</v>
      </c>
    </row>
    <row r="88" spans="1:8" x14ac:dyDescent="0.25">
      <c r="A88" s="1">
        <v>3102</v>
      </c>
      <c r="B88" s="2" t="s">
        <v>149</v>
      </c>
      <c r="C88" s="3">
        <f>VLOOKUP(A88,[1]SchBlock!$A$13:$FE$542,161,0)</f>
        <v>656137.80050188256</v>
      </c>
      <c r="D88" s="4">
        <f>VLOOKUP(A88,[2]Maintained!$B$4:$N$461,13,0)-106</f>
        <v>81030.019999999786</v>
      </c>
      <c r="E88" s="5">
        <f t="shared" si="4"/>
        <v>0.12349543028616791</v>
      </c>
      <c r="F88" s="8">
        <v>45</v>
      </c>
      <c r="G88" s="9">
        <f>VLOOKUP(A88,[1]SchBlock!$A$13:$AE$542,31,0)</f>
        <v>143</v>
      </c>
      <c r="H88" s="3">
        <f t="shared" si="5"/>
        <v>6435</v>
      </c>
    </row>
    <row r="89" spans="1:8" x14ac:dyDescent="0.25">
      <c r="A89" s="1">
        <v>3022</v>
      </c>
      <c r="B89" s="2" t="s">
        <v>45</v>
      </c>
      <c r="C89" s="3">
        <f>VLOOKUP(A89,[1]SchBlock!$A$13:$FE$542,161,0)</f>
        <v>906214.75</v>
      </c>
      <c r="D89" s="4">
        <f>VLOOKUP(A89,[2]Maintained!$B$4:$N$461,13,0)</f>
        <v>113467.48999999976</v>
      </c>
      <c r="E89" s="5">
        <f t="shared" si="4"/>
        <v>0.12521037645878061</v>
      </c>
      <c r="F89" s="8">
        <v>45</v>
      </c>
      <c r="G89" s="9">
        <f>VLOOKUP(A89,[1]SchBlock!$A$13:$AE$542,31,0)</f>
        <v>209</v>
      </c>
      <c r="H89" s="3">
        <f t="shared" si="5"/>
        <v>9405</v>
      </c>
    </row>
    <row r="90" spans="1:8" x14ac:dyDescent="0.25">
      <c r="A90" s="1">
        <v>3032</v>
      </c>
      <c r="B90" s="2" t="s">
        <v>137</v>
      </c>
      <c r="C90" s="3">
        <f>VLOOKUP(A90,[1]SchBlock!$A$13:$FE$542,161,0)</f>
        <v>815747.57555572561</v>
      </c>
      <c r="D90" s="4">
        <f>VLOOKUP(A90,[2]Maintained!$B$4:$N$461,13,0)</f>
        <v>102570.54000000027</v>
      </c>
      <c r="E90" s="5">
        <f t="shared" si="4"/>
        <v>0.12573808745937662</v>
      </c>
      <c r="F90" s="8">
        <v>45</v>
      </c>
      <c r="G90" s="9">
        <f>VLOOKUP(A90,[1]SchBlock!$A$13:$AE$542,31,0)</f>
        <v>116</v>
      </c>
      <c r="H90" s="3">
        <f t="shared" si="5"/>
        <v>5220</v>
      </c>
    </row>
    <row r="91" spans="1:8" x14ac:dyDescent="0.25">
      <c r="A91" s="1">
        <v>2740</v>
      </c>
      <c r="B91" s="2" t="s">
        <v>81</v>
      </c>
      <c r="C91" s="3">
        <f>VLOOKUP(A91,[1]SchBlock!$A$13:$FE$542,161,0)</f>
        <v>789261.04999999993</v>
      </c>
      <c r="D91" s="4">
        <f>VLOOKUP(A91,[2]Maintained!$B$4:$N$461,13,0)-50986</f>
        <v>100149.01999999979</v>
      </c>
      <c r="E91" s="5">
        <f t="shared" si="4"/>
        <v>0.12688960135559685</v>
      </c>
      <c r="F91" s="8">
        <v>45</v>
      </c>
      <c r="G91" s="9">
        <f>VLOOKUP(A91,[1]SchBlock!$A$13:$AE$542,31,0)</f>
        <v>184</v>
      </c>
      <c r="H91" s="3">
        <f t="shared" si="5"/>
        <v>8280</v>
      </c>
    </row>
    <row r="92" spans="1:8" x14ac:dyDescent="0.25">
      <c r="A92" s="1">
        <v>3257</v>
      </c>
      <c r="B92" s="2" t="s">
        <v>9</v>
      </c>
      <c r="C92" s="3">
        <f>VLOOKUP(A92,[1]SchBlock!$A$13:$FE$542,161,0)</f>
        <v>1799583.75</v>
      </c>
      <c r="D92" s="4">
        <f>VLOOKUP(A92,[2]Maintained!$B$4:$N$461,13,0)</f>
        <v>231786.3200000003</v>
      </c>
      <c r="E92" s="5">
        <f t="shared" si="4"/>
        <v>0.1287999627691683</v>
      </c>
      <c r="F92" s="8">
        <v>45</v>
      </c>
      <c r="G92" s="9">
        <f>VLOOKUP(A92,[1]SchBlock!$A$13:$AE$542,31,0)</f>
        <v>409.75</v>
      </c>
      <c r="H92" s="3">
        <f t="shared" si="5"/>
        <v>18438.75</v>
      </c>
    </row>
    <row r="93" spans="1:8" x14ac:dyDescent="0.25">
      <c r="A93" s="1">
        <v>2624</v>
      </c>
      <c r="B93" s="2" t="s">
        <v>168</v>
      </c>
      <c r="C93" s="3">
        <f>VLOOKUP(A93,[1]SchBlock!$A$13:$FE$542,161,0)</f>
        <v>789385.24610140198</v>
      </c>
      <c r="D93" s="4">
        <f>VLOOKUP(A93,[2]Maintained!$B$4:$N$461,13,0)-532</f>
        <v>101877.67999999993</v>
      </c>
      <c r="E93" s="5">
        <f t="shared" si="4"/>
        <v>0.12905951878775429</v>
      </c>
      <c r="F93" s="8">
        <v>45</v>
      </c>
      <c r="G93" s="9">
        <f>VLOOKUP(A93,[1]SchBlock!$A$13:$AE$542,31,0)</f>
        <v>170.75</v>
      </c>
      <c r="H93" s="3">
        <f t="shared" si="5"/>
        <v>7683.75</v>
      </c>
    </row>
    <row r="94" spans="1:8" x14ac:dyDescent="0.25">
      <c r="A94" s="1">
        <v>2767</v>
      </c>
      <c r="B94" s="2" t="s">
        <v>171</v>
      </c>
      <c r="C94" s="3">
        <f>VLOOKUP(A94,[1]SchBlock!$A$13:$FE$542,161,0)</f>
        <v>2546920</v>
      </c>
      <c r="D94" s="4">
        <f>VLOOKUP(A94,[2]Maintained!$B$4:$N$461,13,0)-64096</f>
        <v>333872.05000000075</v>
      </c>
      <c r="E94" s="5">
        <f t="shared" si="4"/>
        <v>0.13108855009187598</v>
      </c>
      <c r="F94" s="8">
        <v>45</v>
      </c>
      <c r="G94" s="9">
        <f>VLOOKUP(A94,[1]SchBlock!$A$13:$AE$542,31,0)</f>
        <v>584</v>
      </c>
      <c r="H94" s="3">
        <f t="shared" si="5"/>
        <v>26280</v>
      </c>
    </row>
    <row r="95" spans="1:8" x14ac:dyDescent="0.25">
      <c r="A95" s="1">
        <v>3015</v>
      </c>
      <c r="B95" s="2" t="s">
        <v>145</v>
      </c>
      <c r="C95" s="3">
        <f>VLOOKUP(A95,[1]SchBlock!$A$13:$FE$542,161,0)</f>
        <v>459185.4985275814</v>
      </c>
      <c r="D95" s="4">
        <f>VLOOKUP(A95,[2]Maintained!$B$4:$N$461,13,0)</f>
        <v>60983.870000000112</v>
      </c>
      <c r="E95" s="5">
        <f t="shared" si="4"/>
        <v>0.13280878903090415</v>
      </c>
      <c r="F95" s="8">
        <v>45</v>
      </c>
      <c r="G95" s="9">
        <f>VLOOKUP(A95,[1]SchBlock!$A$13:$AE$542,31,0)</f>
        <v>76</v>
      </c>
      <c r="H95" s="3">
        <f t="shared" si="5"/>
        <v>3420</v>
      </c>
    </row>
    <row r="96" spans="1:8" x14ac:dyDescent="0.25">
      <c r="A96" s="1">
        <v>2007</v>
      </c>
      <c r="B96" s="2" t="s">
        <v>112</v>
      </c>
      <c r="C96" s="3">
        <f>VLOOKUP(A96,[1]SchBlock!$A$13:$FE$542,161,0)</f>
        <v>1317645</v>
      </c>
      <c r="D96" s="4">
        <f>VLOOKUP(A96,[2]Maintained!$B$4:$N$461,13,0)</f>
        <v>179153.30999999959</v>
      </c>
      <c r="E96" s="5">
        <f t="shared" si="4"/>
        <v>0.13596477806996543</v>
      </c>
      <c r="F96" s="8">
        <v>45</v>
      </c>
      <c r="G96" s="9">
        <f>VLOOKUP(A96,[1]SchBlock!$A$13:$AE$542,31,0)</f>
        <v>303</v>
      </c>
      <c r="H96" s="3">
        <f t="shared" si="5"/>
        <v>13635</v>
      </c>
    </row>
    <row r="97" spans="1:8" x14ac:dyDescent="0.25">
      <c r="A97" s="1">
        <v>2611</v>
      </c>
      <c r="B97" s="2" t="s">
        <v>62</v>
      </c>
      <c r="C97" s="3">
        <f>VLOOKUP(A97,[1]SchBlock!$A$13:$FE$542,161,0)</f>
        <v>2636830.0252176989</v>
      </c>
      <c r="D97" s="4">
        <f>VLOOKUP(A97,[2]Maintained!$B$4:$N$461,13,0)</f>
        <v>361223.21000000089</v>
      </c>
      <c r="E97" s="5">
        <f t="shared" si="4"/>
        <v>0.1369914657165579</v>
      </c>
      <c r="F97" s="8">
        <v>45</v>
      </c>
      <c r="G97" s="9">
        <f>VLOOKUP(A97,[1]SchBlock!$A$13:$AE$542,31,0)</f>
        <v>562.58333333333337</v>
      </c>
      <c r="H97" s="3">
        <f t="shared" si="5"/>
        <v>25316.25</v>
      </c>
    </row>
    <row r="98" spans="1:8" x14ac:dyDescent="0.25">
      <c r="A98" s="1">
        <v>2020</v>
      </c>
      <c r="B98" s="2" t="s">
        <v>132</v>
      </c>
      <c r="C98" s="3">
        <f>VLOOKUP(A98,[1]SchBlock!$A$13:$FE$542,161,0)</f>
        <v>1905300</v>
      </c>
      <c r="D98" s="4">
        <f>VLOOKUP(A98,[2]Maintained!$B$4:$N$461,13,0)</f>
        <v>268246.15000000037</v>
      </c>
      <c r="E98" s="5">
        <f t="shared" si="4"/>
        <v>0.14078945572875681</v>
      </c>
      <c r="F98" s="8">
        <v>45</v>
      </c>
      <c r="G98" s="9">
        <f>VLOOKUP(A98,[1]SchBlock!$A$13:$AE$542,31,0)</f>
        <v>436</v>
      </c>
      <c r="H98" s="3">
        <f t="shared" si="5"/>
        <v>19620</v>
      </c>
    </row>
    <row r="99" spans="1:8" x14ac:dyDescent="0.25">
      <c r="A99" s="1">
        <v>2680</v>
      </c>
      <c r="B99" s="2" t="s">
        <v>92</v>
      </c>
      <c r="C99" s="3">
        <f>VLOOKUP(A99,[1]SchBlock!$A$13:$FE$542,161,0)</f>
        <v>901383.14698278869</v>
      </c>
      <c r="D99" s="4">
        <f>VLOOKUP(A99,[2]Maintained!$B$4:$N$461,13,0)-120964</f>
        <v>127484.40000000037</v>
      </c>
      <c r="E99" s="5">
        <f t="shared" si="4"/>
        <v>0.14143197643169891</v>
      </c>
      <c r="F99" s="8">
        <v>45</v>
      </c>
      <c r="G99" s="9">
        <f>VLOOKUP(A99,[1]SchBlock!$A$13:$AE$542,31,0)</f>
        <v>198</v>
      </c>
      <c r="H99" s="3">
        <f t="shared" si="5"/>
        <v>8910</v>
      </c>
    </row>
    <row r="100" spans="1:8" x14ac:dyDescent="0.25">
      <c r="A100" s="1">
        <v>2609</v>
      </c>
      <c r="B100" s="2" t="s">
        <v>15</v>
      </c>
      <c r="C100" s="3">
        <f>VLOOKUP(A100,[1]SchBlock!$A$13:$FE$542,161,0)</f>
        <v>1064750.7609999999</v>
      </c>
      <c r="D100" s="4">
        <f>VLOOKUP(A100,[2]Maintained!$B$4:$N$461,13,0)</f>
        <v>150895.44000000018</v>
      </c>
      <c r="E100" s="5">
        <f t="shared" si="4"/>
        <v>0.14171902526585767</v>
      </c>
      <c r="F100" s="8">
        <v>45</v>
      </c>
      <c r="G100" s="9">
        <f>VLOOKUP(A100,[1]SchBlock!$A$13:$AE$542,31,0)</f>
        <v>244</v>
      </c>
      <c r="H100" s="3">
        <f t="shared" si="5"/>
        <v>10980</v>
      </c>
    </row>
    <row r="101" spans="1:8" x14ac:dyDescent="0.25">
      <c r="A101" s="1">
        <v>3009</v>
      </c>
      <c r="B101" s="2" t="s">
        <v>138</v>
      </c>
      <c r="C101" s="3">
        <f>VLOOKUP(A101,[1]SchBlock!$A$13:$FE$542,161,0)</f>
        <v>514277.33221384382</v>
      </c>
      <c r="D101" s="4">
        <f>VLOOKUP(A101,[2]Maintained!$B$4:$N$461,13,0)</f>
        <v>73075.820000000182</v>
      </c>
      <c r="E101" s="5">
        <f t="shared" ref="E101:E132" si="6">(D101/C101)</f>
        <v>0.14209418814052302</v>
      </c>
      <c r="F101" s="8">
        <v>45</v>
      </c>
      <c r="G101" s="9">
        <f>VLOOKUP(A101,[1]SchBlock!$A$13:$AE$542,31,0)</f>
        <v>97</v>
      </c>
      <c r="H101" s="3">
        <f t="shared" ref="H101:H132" si="7">F101*G101</f>
        <v>4365</v>
      </c>
    </row>
    <row r="102" spans="1:8" x14ac:dyDescent="0.25">
      <c r="A102" s="1">
        <v>5280</v>
      </c>
      <c r="B102" s="2" t="s">
        <v>26</v>
      </c>
      <c r="C102" s="3">
        <f>VLOOKUP(A102,[1]SchBlock!$A$13:$FE$542,161,0)</f>
        <v>1720626.77</v>
      </c>
      <c r="D102" s="4">
        <f>VLOOKUP(A102,[2]Maintained!$B$4:$N$461,13,0)</f>
        <v>244790.6099999994</v>
      </c>
      <c r="E102" s="5">
        <f t="shared" si="6"/>
        <v>0.1422682793665935</v>
      </c>
      <c r="F102" s="8">
        <v>45</v>
      </c>
      <c r="G102" s="9">
        <f>VLOOKUP(A102,[1]SchBlock!$A$13:$AE$542,31,0)</f>
        <v>401</v>
      </c>
      <c r="H102" s="3">
        <f t="shared" si="7"/>
        <v>18045</v>
      </c>
    </row>
    <row r="103" spans="1:8" x14ac:dyDescent="0.25">
      <c r="A103" s="1">
        <v>3238</v>
      </c>
      <c r="B103" s="2" t="s">
        <v>60</v>
      </c>
      <c r="C103" s="3">
        <f>VLOOKUP(A103,[1]SchBlock!$A$13:$FE$542,161,0)</f>
        <v>565797.80116540159</v>
      </c>
      <c r="D103" s="4">
        <f>VLOOKUP(A103,[2]Maintained!$B$4:$N$461,13,0)</f>
        <v>80935.949999999721</v>
      </c>
      <c r="E103" s="5">
        <f t="shared" si="6"/>
        <v>0.14304748062521974</v>
      </c>
      <c r="F103" s="8">
        <v>45</v>
      </c>
      <c r="G103" s="9">
        <f>VLOOKUP(A103,[1]SchBlock!$A$13:$AE$542,31,0)</f>
        <v>98</v>
      </c>
      <c r="H103" s="3">
        <f t="shared" si="7"/>
        <v>4410</v>
      </c>
    </row>
    <row r="104" spans="1:8" x14ac:dyDescent="0.25">
      <c r="A104" s="1">
        <v>2729</v>
      </c>
      <c r="B104" s="2" t="s">
        <v>46</v>
      </c>
      <c r="C104" s="3">
        <f>VLOOKUP(A104,[1]SchBlock!$A$13:$FE$542,161,0)</f>
        <v>662199.29931244394</v>
      </c>
      <c r="D104" s="4">
        <f>VLOOKUP(A104,[2]Maintained!$B$4:$N$461,13,0)</f>
        <v>94835.590000000084</v>
      </c>
      <c r="E104" s="5">
        <f t="shared" si="6"/>
        <v>0.14321306304381037</v>
      </c>
      <c r="F104" s="8">
        <v>45</v>
      </c>
      <c r="G104" s="9">
        <f>VLOOKUP(A104,[1]SchBlock!$A$13:$AE$542,31,0)</f>
        <v>141</v>
      </c>
      <c r="H104" s="3">
        <f t="shared" si="7"/>
        <v>6345</v>
      </c>
    </row>
    <row r="105" spans="1:8" x14ac:dyDescent="0.25">
      <c r="A105" s="1">
        <v>3018</v>
      </c>
      <c r="B105" s="2" t="s">
        <v>22</v>
      </c>
      <c r="C105" s="3">
        <f>VLOOKUP(A105,[1]SchBlock!$A$13:$FE$542,161,0)</f>
        <v>1149910</v>
      </c>
      <c r="D105" s="4">
        <f>VLOOKUP(A105,[2]Maintained!$B$4:$N$461,13,0)-569</f>
        <v>164945.8199999996</v>
      </c>
      <c r="E105" s="5">
        <f t="shared" si="6"/>
        <v>0.14344237375098887</v>
      </c>
      <c r="F105" s="8">
        <v>45</v>
      </c>
      <c r="G105" s="9">
        <f>VLOOKUP(A105,[1]SchBlock!$A$13:$AE$542,31,0)</f>
        <v>206</v>
      </c>
      <c r="H105" s="3">
        <f t="shared" si="7"/>
        <v>9270</v>
      </c>
    </row>
    <row r="106" spans="1:8" x14ac:dyDescent="0.25">
      <c r="A106" s="1">
        <v>3028</v>
      </c>
      <c r="B106" s="2" t="s">
        <v>144</v>
      </c>
      <c r="C106" s="3">
        <f>VLOOKUP(A106,[1]SchBlock!$A$13:$FE$542,161,0)</f>
        <v>1025725</v>
      </c>
      <c r="D106" s="4">
        <f>VLOOKUP(A106,[2]Maintained!$B$4:$N$461,13,0)-7361</f>
        <v>147717.86999999988</v>
      </c>
      <c r="E106" s="5">
        <f t="shared" si="6"/>
        <v>0.14401313217480308</v>
      </c>
      <c r="F106" s="8">
        <v>45</v>
      </c>
      <c r="G106" s="9">
        <f>VLOOKUP(A106,[1]SchBlock!$A$13:$AE$542,31,0)</f>
        <v>233</v>
      </c>
      <c r="H106" s="3">
        <f t="shared" si="7"/>
        <v>10485</v>
      </c>
    </row>
    <row r="107" spans="1:8" x14ac:dyDescent="0.25">
      <c r="A107" s="1">
        <v>2460</v>
      </c>
      <c r="B107" s="2" t="s">
        <v>125</v>
      </c>
      <c r="C107" s="3">
        <f>VLOOKUP(A107,[1]SchBlock!$A$13:$FE$542,161,0)</f>
        <v>660144.85785753548</v>
      </c>
      <c r="D107" s="4">
        <f>VLOOKUP(A107,[2]Maintained!$B$4:$N$461,13,0)</f>
        <v>95508.189999999478</v>
      </c>
      <c r="E107" s="5">
        <f t="shared" si="6"/>
        <v>0.14467762471098564</v>
      </c>
      <c r="F107" s="8">
        <v>45</v>
      </c>
      <c r="G107" s="9">
        <f>VLOOKUP(A107,[1]SchBlock!$A$13:$AE$542,31,0)</f>
        <v>142</v>
      </c>
      <c r="H107" s="3">
        <f t="shared" si="7"/>
        <v>6390</v>
      </c>
    </row>
    <row r="108" spans="1:8" x14ac:dyDescent="0.25">
      <c r="A108" s="1">
        <v>2059</v>
      </c>
      <c r="B108" s="2" t="s">
        <v>106</v>
      </c>
      <c r="C108" s="3">
        <f>VLOOKUP(A108,[1]SchBlock!$A$13:$FE$542,161,0)</f>
        <v>1642327.0184572297</v>
      </c>
      <c r="D108" s="4">
        <f>VLOOKUP(A108,[2]Maintained!$B$4:$N$461,13,0)-69342</f>
        <v>237884.99999999953</v>
      </c>
      <c r="E108" s="5">
        <f t="shared" si="6"/>
        <v>0.14484630486287933</v>
      </c>
      <c r="F108" s="8">
        <v>45</v>
      </c>
      <c r="G108" s="9">
        <f>VLOOKUP(A108,[1]SchBlock!$A$13:$AE$542,31,0)</f>
        <v>338.83333333333331</v>
      </c>
      <c r="H108" s="3">
        <f t="shared" si="7"/>
        <v>15247.5</v>
      </c>
    </row>
    <row r="109" spans="1:8" x14ac:dyDescent="0.25">
      <c r="A109" s="1">
        <v>2317</v>
      </c>
      <c r="B109" s="2" t="s">
        <v>126</v>
      </c>
      <c r="C109" s="3">
        <f>VLOOKUP(A109,[1]SchBlock!$A$13:$FE$542,161,0)</f>
        <v>959071.88192771084</v>
      </c>
      <c r="D109" s="4">
        <f>VLOOKUP(A109,[2]Maintained!$B$4:$N$461,13,0)</f>
        <v>141406.1799999997</v>
      </c>
      <c r="E109" s="5">
        <f t="shared" si="6"/>
        <v>0.14744064826066713</v>
      </c>
      <c r="F109" s="8">
        <v>45</v>
      </c>
      <c r="G109" s="9">
        <f>VLOOKUP(A109,[1]SchBlock!$A$13:$AE$542,31,0)</f>
        <v>189</v>
      </c>
      <c r="H109" s="3">
        <f t="shared" si="7"/>
        <v>8505</v>
      </c>
    </row>
    <row r="110" spans="1:8" x14ac:dyDescent="0.25">
      <c r="A110" s="1">
        <v>2640</v>
      </c>
      <c r="B110" s="2" t="s">
        <v>20</v>
      </c>
      <c r="C110" s="3">
        <f>VLOOKUP(A110,[1]SchBlock!$A$13:$FE$542,161,0)</f>
        <v>770905.94477729255</v>
      </c>
      <c r="D110" s="4">
        <f>VLOOKUP(A110,[2]Maintained!$B$4:$N$461,13,0)</f>
        <v>113950.12999999989</v>
      </c>
      <c r="E110" s="5">
        <f t="shared" si="6"/>
        <v>0.14781327186796958</v>
      </c>
      <c r="F110" s="8">
        <v>45</v>
      </c>
      <c r="G110" s="9">
        <f>VLOOKUP(A110,[1]SchBlock!$A$13:$AE$542,31,0)</f>
        <v>173</v>
      </c>
      <c r="H110" s="3">
        <f t="shared" si="7"/>
        <v>7785</v>
      </c>
    </row>
    <row r="111" spans="1:8" x14ac:dyDescent="0.25">
      <c r="A111" s="1">
        <v>2003</v>
      </c>
      <c r="B111" s="2" t="s">
        <v>74</v>
      </c>
      <c r="C111" s="3">
        <f>VLOOKUP(A111,[1]SchBlock!$A$13:$FE$542,161,0)</f>
        <v>1832919.61</v>
      </c>
      <c r="D111" s="4">
        <f>VLOOKUP(A111,[2]Maintained!$B$4:$N$461,13,0)</f>
        <v>275316</v>
      </c>
      <c r="E111" s="5">
        <f t="shared" si="6"/>
        <v>0.15020626027346609</v>
      </c>
      <c r="F111" s="8">
        <v>45</v>
      </c>
      <c r="G111" s="9">
        <f>VLOOKUP(A111,[1]SchBlock!$A$13:$AE$542,31,0)</f>
        <v>423</v>
      </c>
      <c r="H111" s="3">
        <f t="shared" si="7"/>
        <v>19035</v>
      </c>
    </row>
    <row r="112" spans="1:8" x14ac:dyDescent="0.25">
      <c r="A112" s="1">
        <v>3008</v>
      </c>
      <c r="B112" s="2" t="s">
        <v>134</v>
      </c>
      <c r="C112" s="3">
        <f>VLOOKUP(A112,[1]SchBlock!$A$13:$FE$542,161,0)</f>
        <v>461592.91039140895</v>
      </c>
      <c r="D112" s="4">
        <f>VLOOKUP(A112,[2]Maintained!$B$4:$N$461,13,0)</f>
        <v>69582.270000000135</v>
      </c>
      <c r="E112" s="5">
        <f t="shared" si="6"/>
        <v>0.15074380137467377</v>
      </c>
      <c r="F112" s="8">
        <v>45</v>
      </c>
      <c r="G112" s="9">
        <f>VLOOKUP(A112,[1]SchBlock!$A$13:$AE$542,31,0)</f>
        <v>75</v>
      </c>
      <c r="H112" s="3">
        <f t="shared" si="7"/>
        <v>3375</v>
      </c>
    </row>
    <row r="113" spans="1:8" x14ac:dyDescent="0.25">
      <c r="A113" s="1">
        <v>2550</v>
      </c>
      <c r="B113" s="2" t="s">
        <v>154</v>
      </c>
      <c r="C113" s="3">
        <f>VLOOKUP(A113,[1]SchBlock!$A$13:$FE$542,161,0)</f>
        <v>747887.11428571434</v>
      </c>
      <c r="D113" s="4">
        <f>VLOOKUP(A113,[2]Maintained!$B$4:$N$461,13,0)</f>
        <v>113488.20999999973</v>
      </c>
      <c r="E113" s="5">
        <f t="shared" si="6"/>
        <v>0.1517451067577078</v>
      </c>
      <c r="F113" s="8">
        <v>45</v>
      </c>
      <c r="G113" s="9">
        <f>VLOOKUP(A113,[1]SchBlock!$A$13:$AE$542,31,0)</f>
        <v>174</v>
      </c>
      <c r="H113" s="3">
        <f t="shared" si="7"/>
        <v>7830</v>
      </c>
    </row>
    <row r="114" spans="1:8" x14ac:dyDescent="0.25">
      <c r="A114" s="1">
        <v>2028</v>
      </c>
      <c r="B114" s="2" t="s">
        <v>59</v>
      </c>
      <c r="C114" s="3">
        <f>VLOOKUP(A114,[1]SchBlock!$A$13:$FE$542,161,0)</f>
        <v>1178755.099521531</v>
      </c>
      <c r="D114" s="4">
        <f>VLOOKUP(A114,[2]Maintained!$B$4:$N$461,13,0)</f>
        <v>184126.15000000061</v>
      </c>
      <c r="E114" s="5">
        <f t="shared" si="6"/>
        <v>0.15620390535297732</v>
      </c>
      <c r="F114" s="8">
        <v>45</v>
      </c>
      <c r="G114" s="9">
        <f>VLOOKUP(A114,[1]SchBlock!$A$13:$AE$542,31,0)</f>
        <v>207</v>
      </c>
      <c r="H114" s="3">
        <f t="shared" si="7"/>
        <v>9315</v>
      </c>
    </row>
    <row r="115" spans="1:8" x14ac:dyDescent="0.25">
      <c r="A115" s="1">
        <v>2821</v>
      </c>
      <c r="B115" s="2" t="s">
        <v>52</v>
      </c>
      <c r="C115" s="3">
        <f>VLOOKUP(A115,[1]SchBlock!$A$13:$FE$542,161,0)</f>
        <v>1838406.44</v>
      </c>
      <c r="D115" s="4">
        <f>VLOOKUP(A115,[2]Maintained!$B$4:$N$461,13,0)</f>
        <v>295047.73999999976</v>
      </c>
      <c r="E115" s="5">
        <f t="shared" si="6"/>
        <v>0.16049102830601472</v>
      </c>
      <c r="F115" s="8">
        <v>45</v>
      </c>
      <c r="G115" s="9">
        <f>VLOOKUP(A115,[1]SchBlock!$A$13:$AE$542,31,0)</f>
        <v>420</v>
      </c>
      <c r="H115" s="3">
        <f t="shared" si="7"/>
        <v>18900</v>
      </c>
    </row>
    <row r="116" spans="1:8" x14ac:dyDescent="0.25">
      <c r="A116" s="1">
        <v>3241</v>
      </c>
      <c r="B116" s="2" t="s">
        <v>19</v>
      </c>
      <c r="C116" s="3">
        <f>VLOOKUP(A116,[1]SchBlock!$A$13:$FE$542,161,0)</f>
        <v>507854.42216334236</v>
      </c>
      <c r="D116" s="4">
        <f>VLOOKUP(A116,[2]Maintained!$B$4:$N$461,13,0)</f>
        <v>81958.720000000205</v>
      </c>
      <c r="E116" s="5">
        <f t="shared" si="6"/>
        <v>0.16138231040870929</v>
      </c>
      <c r="F116" s="8">
        <v>45</v>
      </c>
      <c r="G116" s="9">
        <f>VLOOKUP(A116,[1]SchBlock!$A$13:$AE$542,31,0)</f>
        <v>104</v>
      </c>
      <c r="H116" s="3">
        <f t="shared" si="7"/>
        <v>4680</v>
      </c>
    </row>
    <row r="117" spans="1:8" x14ac:dyDescent="0.25">
      <c r="A117" s="1">
        <v>2069</v>
      </c>
      <c r="B117" s="2" t="s">
        <v>28</v>
      </c>
      <c r="C117" s="3">
        <f>VLOOKUP(A117,[1]SchBlock!$A$13:$FE$542,161,0)</f>
        <v>760662.09459172888</v>
      </c>
      <c r="D117" s="4">
        <f>VLOOKUP(A117,[2]Maintained!$B$4:$N$461,13,0)-4602</f>
        <v>124092.78000000003</v>
      </c>
      <c r="E117" s="5">
        <f t="shared" si="6"/>
        <v>0.16313785172456174</v>
      </c>
      <c r="F117" s="8">
        <v>45</v>
      </c>
      <c r="G117" s="9">
        <f>VLOOKUP(A117,[1]SchBlock!$A$13:$AE$542,31,0)</f>
        <v>167</v>
      </c>
      <c r="H117" s="3">
        <f t="shared" si="7"/>
        <v>7515</v>
      </c>
    </row>
    <row r="118" spans="1:8" x14ac:dyDescent="0.25">
      <c r="A118" s="1">
        <v>2747</v>
      </c>
      <c r="B118" s="2" t="s">
        <v>18</v>
      </c>
      <c r="C118" s="3">
        <f>VLOOKUP(A118,[1]SchBlock!$A$13:$FE$542,161,0)</f>
        <v>957535</v>
      </c>
      <c r="D118" s="4">
        <f>VLOOKUP(A118,[2]Maintained!$B$4:$N$461,13,0)-5034</f>
        <v>158359.43999999948</v>
      </c>
      <c r="E118" s="5">
        <f t="shared" si="6"/>
        <v>0.16538240377636274</v>
      </c>
      <c r="F118" s="8">
        <v>45</v>
      </c>
      <c r="G118" s="9">
        <f>VLOOKUP(A118,[1]SchBlock!$A$13:$AE$542,31,0)</f>
        <v>215</v>
      </c>
      <c r="H118" s="3">
        <f t="shared" si="7"/>
        <v>9675</v>
      </c>
    </row>
    <row r="119" spans="1:8" x14ac:dyDescent="0.25">
      <c r="A119" s="1">
        <v>5236</v>
      </c>
      <c r="B119" s="2" t="s">
        <v>31</v>
      </c>
      <c r="C119" s="3">
        <f>VLOOKUP(A119,[1]SchBlock!$A$13:$FE$542,161,0)</f>
        <v>1570195</v>
      </c>
      <c r="D119" s="4">
        <f>VLOOKUP(A119,[2]Maintained!$B$4:$N$461,13,0)</f>
        <v>265936.25</v>
      </c>
      <c r="E119" s="5">
        <f t="shared" si="6"/>
        <v>0.16936511070281079</v>
      </c>
      <c r="F119" s="8">
        <v>45</v>
      </c>
      <c r="G119" s="9">
        <f>VLOOKUP(A119,[1]SchBlock!$A$13:$AE$542,31,0)</f>
        <v>367</v>
      </c>
      <c r="H119" s="3">
        <f t="shared" si="7"/>
        <v>16515</v>
      </c>
    </row>
    <row r="120" spans="1:8" x14ac:dyDescent="0.25">
      <c r="A120" s="1">
        <v>2088</v>
      </c>
      <c r="B120" s="2" t="s">
        <v>16</v>
      </c>
      <c r="C120" s="3">
        <f>VLOOKUP(A120,[1]SchBlock!$A$13:$FE$542,161,0)</f>
        <v>546445.19664961635</v>
      </c>
      <c r="D120" s="4">
        <f>VLOOKUP(A120,[2]Maintained!$B$4:$N$461,13,0)</f>
        <v>94000.789999999804</v>
      </c>
      <c r="E120" s="5">
        <f t="shared" si="6"/>
        <v>0.1720223557208311</v>
      </c>
      <c r="F120" s="8">
        <v>45</v>
      </c>
      <c r="G120" s="9">
        <f>VLOOKUP(A120,[1]SchBlock!$A$13:$AE$542,31,0)</f>
        <v>99</v>
      </c>
      <c r="H120" s="3">
        <f t="shared" si="7"/>
        <v>4455</v>
      </c>
    </row>
    <row r="121" spans="1:8" x14ac:dyDescent="0.25">
      <c r="A121" s="1">
        <v>2261</v>
      </c>
      <c r="B121" s="2" t="s">
        <v>164</v>
      </c>
      <c r="C121" s="3">
        <f>VLOOKUP(A121,[1]SchBlock!$A$13:$FE$542,161,0)</f>
        <v>579660.5221845021</v>
      </c>
      <c r="D121" s="4">
        <f>VLOOKUP(A121,[2]Maintained!$B$4:$N$461,13,0)</f>
        <v>100647.79999999981</v>
      </c>
      <c r="E121" s="5">
        <f t="shared" si="6"/>
        <v>0.17363231779300695</v>
      </c>
      <c r="F121" s="8">
        <v>45</v>
      </c>
      <c r="G121" s="9">
        <f>VLOOKUP(A121,[1]SchBlock!$A$13:$AE$542,31,0)</f>
        <v>101</v>
      </c>
      <c r="H121" s="3">
        <f t="shared" si="7"/>
        <v>4545</v>
      </c>
    </row>
    <row r="122" spans="1:8" x14ac:dyDescent="0.25">
      <c r="A122" s="1">
        <v>2601</v>
      </c>
      <c r="B122" s="2" t="s">
        <v>157</v>
      </c>
      <c r="C122" s="3">
        <f>VLOOKUP(A122,[1]SchBlock!$A$13:$FE$542,161,0)</f>
        <v>961616</v>
      </c>
      <c r="D122" s="4">
        <f>VLOOKUP(A122,[2]Maintained!$B$4:$N$461,13,0)</f>
        <v>169139.13000000012</v>
      </c>
      <c r="E122" s="5">
        <f t="shared" si="6"/>
        <v>0.1758905113891617</v>
      </c>
      <c r="F122" s="8">
        <v>45</v>
      </c>
      <c r="G122" s="9">
        <f>VLOOKUP(A122,[1]SchBlock!$A$13:$AE$542,31,0)</f>
        <v>233</v>
      </c>
      <c r="H122" s="3">
        <f t="shared" si="7"/>
        <v>10485</v>
      </c>
    </row>
    <row r="123" spans="1:8" x14ac:dyDescent="0.25">
      <c r="A123" s="1">
        <v>2647</v>
      </c>
      <c r="B123" s="2" t="s">
        <v>101</v>
      </c>
      <c r="C123" s="3">
        <f>VLOOKUP(A123,[1]SchBlock!$A$13:$FE$542,161,0)</f>
        <v>786711.90832172986</v>
      </c>
      <c r="D123" s="4">
        <f>VLOOKUP(A123,[2]Maintained!$B$4:$N$461,13,0)-2541</f>
        <v>141203.06000000006</v>
      </c>
      <c r="E123" s="5">
        <f t="shared" si="6"/>
        <v>0.17948509296271431</v>
      </c>
      <c r="F123" s="8">
        <v>45</v>
      </c>
      <c r="G123" s="9">
        <f>VLOOKUP(A123,[1]SchBlock!$A$13:$AE$542,31,0)</f>
        <v>151</v>
      </c>
      <c r="H123" s="3">
        <f t="shared" si="7"/>
        <v>6795</v>
      </c>
    </row>
    <row r="124" spans="1:8" x14ac:dyDescent="0.25">
      <c r="A124" s="1">
        <v>2579</v>
      </c>
      <c r="B124" s="2" t="s">
        <v>14</v>
      </c>
      <c r="C124" s="3">
        <f>VLOOKUP(A124,[1]SchBlock!$A$13:$FE$542,161,0)</f>
        <v>799821.17553518922</v>
      </c>
      <c r="D124" s="4">
        <f>VLOOKUP(A124,[2]Maintained!$B$4:$N$461,13,0)</f>
        <v>144096.98999999953</v>
      </c>
      <c r="E124" s="5">
        <f t="shared" si="6"/>
        <v>0.18016150910680631</v>
      </c>
      <c r="F124" s="8">
        <v>45</v>
      </c>
      <c r="G124" s="9">
        <f>VLOOKUP(A124,[1]SchBlock!$A$13:$AE$542,31,0)</f>
        <v>176</v>
      </c>
      <c r="H124" s="3">
        <f t="shared" si="7"/>
        <v>7920</v>
      </c>
    </row>
    <row r="125" spans="1:8" x14ac:dyDescent="0.25">
      <c r="A125" s="1">
        <v>2310</v>
      </c>
      <c r="B125" s="2" t="s">
        <v>30</v>
      </c>
      <c r="C125" s="3">
        <f>VLOOKUP(A125,[1]SchBlock!$A$13:$FE$542,161,0)</f>
        <v>1835085</v>
      </c>
      <c r="D125" s="4">
        <f>VLOOKUP(A125,[2]Maintained!$B$4:$N$461,13,0)</f>
        <v>334256.23000000045</v>
      </c>
      <c r="E125" s="5">
        <f t="shared" si="6"/>
        <v>0.18214754629894553</v>
      </c>
      <c r="F125" s="8">
        <v>45</v>
      </c>
      <c r="G125" s="9">
        <f>VLOOKUP(A125,[1]SchBlock!$A$13:$AE$542,31,0)</f>
        <v>421</v>
      </c>
      <c r="H125" s="3">
        <f t="shared" si="7"/>
        <v>18945</v>
      </c>
    </row>
    <row r="126" spans="1:8" x14ac:dyDescent="0.25">
      <c r="A126" s="1">
        <v>5228</v>
      </c>
      <c r="B126" s="2" t="s">
        <v>95</v>
      </c>
      <c r="C126" s="3">
        <f>VLOOKUP(A126,[1]SchBlock!$A$13:$FE$542,161,0)</f>
        <v>1761626.9453646753</v>
      </c>
      <c r="D126" s="4">
        <f>VLOOKUP(A126,[2]Maintained!$B$4:$N$461,13,0)</f>
        <v>322161.76000000024</v>
      </c>
      <c r="E126" s="5">
        <f t="shared" si="6"/>
        <v>0.18287740253275325</v>
      </c>
      <c r="F126" s="8">
        <v>45</v>
      </c>
      <c r="G126" s="9">
        <f>VLOOKUP(A126,[1]SchBlock!$A$13:$AE$542,31,0)</f>
        <v>408</v>
      </c>
      <c r="H126" s="3">
        <f t="shared" si="7"/>
        <v>18360</v>
      </c>
    </row>
    <row r="127" spans="1:8" x14ac:dyDescent="0.25">
      <c r="A127" s="1">
        <v>3239</v>
      </c>
      <c r="B127" s="2" t="s">
        <v>105</v>
      </c>
      <c r="C127" s="3">
        <f>VLOOKUP(A127,[1]SchBlock!$A$13:$FE$542,161,0)</f>
        <v>503753.87981352943</v>
      </c>
      <c r="D127" s="4">
        <f>VLOOKUP(A127,[2]Maintained!$B$4:$N$461,13,0)</f>
        <v>92260.060000000289</v>
      </c>
      <c r="E127" s="5">
        <f t="shared" si="6"/>
        <v>0.18314511053324584</v>
      </c>
      <c r="F127" s="8">
        <v>45</v>
      </c>
      <c r="G127" s="9">
        <f>VLOOKUP(A127,[1]SchBlock!$A$13:$AE$542,31,0)</f>
        <v>86</v>
      </c>
      <c r="H127" s="3">
        <f t="shared" si="7"/>
        <v>3870</v>
      </c>
    </row>
    <row r="128" spans="1:8" x14ac:dyDescent="0.25">
      <c r="A128" s="1">
        <v>2068</v>
      </c>
      <c r="B128" s="2" t="s">
        <v>24</v>
      </c>
      <c r="C128" s="3">
        <f>VLOOKUP(A128,[1]SchBlock!$A$13:$FE$542,161,0)</f>
        <v>2910070</v>
      </c>
      <c r="D128" s="4">
        <f>VLOOKUP(A128,[2]Maintained!$B$4:$N$461,13,0)</f>
        <v>539229.71999999788</v>
      </c>
      <c r="E128" s="5">
        <f t="shared" si="6"/>
        <v>0.18529785194170514</v>
      </c>
      <c r="F128" s="8">
        <v>45</v>
      </c>
      <c r="G128" s="9">
        <f>VLOOKUP(A128,[1]SchBlock!$A$13:$AE$542,31,0)</f>
        <v>670</v>
      </c>
      <c r="H128" s="3">
        <f t="shared" si="7"/>
        <v>30150</v>
      </c>
    </row>
    <row r="129" spans="1:8" x14ac:dyDescent="0.25">
      <c r="A129" s="1">
        <v>3215</v>
      </c>
      <c r="B129" s="2" t="s">
        <v>51</v>
      </c>
      <c r="C129" s="3">
        <f>VLOOKUP(A129,[1]SchBlock!$A$13:$FE$542,161,0)</f>
        <v>574668.97705025144</v>
      </c>
      <c r="D129" s="4">
        <f>VLOOKUP(A129,[2]Maintained!$B$4:$N$461,13,0)-4261</f>
        <v>109069.66999999993</v>
      </c>
      <c r="E129" s="5">
        <f t="shared" si="6"/>
        <v>0.18979564646041858</v>
      </c>
      <c r="F129" s="8">
        <v>45</v>
      </c>
      <c r="G129" s="9">
        <f>VLOOKUP(A129,[1]SchBlock!$A$13:$AE$542,31,0)</f>
        <v>117</v>
      </c>
      <c r="H129" s="3">
        <f t="shared" si="7"/>
        <v>5265</v>
      </c>
    </row>
    <row r="130" spans="1:8" x14ac:dyDescent="0.25">
      <c r="A130" s="1">
        <v>3123</v>
      </c>
      <c r="B130" s="2" t="s">
        <v>42</v>
      </c>
      <c r="C130" s="3">
        <f>VLOOKUP(A130,[1]SchBlock!$A$13:$FE$542,161,0)</f>
        <v>864852.78028227272</v>
      </c>
      <c r="D130" s="4">
        <f>VLOOKUP(A130,[2]Maintained!$B$4:$N$461,13,0)-2234</f>
        <v>165429.92000000039</v>
      </c>
      <c r="E130" s="5">
        <f t="shared" si="6"/>
        <v>0.19128101773114145</v>
      </c>
      <c r="F130" s="8">
        <v>45</v>
      </c>
      <c r="G130" s="9">
        <f>VLOOKUP(A130,[1]SchBlock!$A$13:$AE$542,31,0)</f>
        <v>194</v>
      </c>
      <c r="H130" s="3">
        <f t="shared" si="7"/>
        <v>8730</v>
      </c>
    </row>
    <row r="131" spans="1:8" x14ac:dyDescent="0.25">
      <c r="A131" s="1">
        <v>2054</v>
      </c>
      <c r="B131" s="2" t="s">
        <v>63</v>
      </c>
      <c r="C131" s="3">
        <f>VLOOKUP(A131,[1]SchBlock!$A$13:$FE$542,161,0)</f>
        <v>1285300.4699604742</v>
      </c>
      <c r="D131" s="4">
        <f>VLOOKUP(A131,[2]Maintained!$B$4:$N$461,13,0)</f>
        <v>250017.26</v>
      </c>
      <c r="E131" s="5">
        <f t="shared" si="6"/>
        <v>0.19452047660706806</v>
      </c>
      <c r="F131" s="8">
        <v>45</v>
      </c>
      <c r="G131" s="9">
        <f>VLOOKUP(A131,[1]SchBlock!$A$13:$AE$542,31,0)</f>
        <v>293</v>
      </c>
      <c r="H131" s="3">
        <f t="shared" si="7"/>
        <v>13185</v>
      </c>
    </row>
    <row r="132" spans="1:8" x14ac:dyDescent="0.25">
      <c r="A132" s="1">
        <v>2911</v>
      </c>
      <c r="B132" s="2" t="s">
        <v>129</v>
      </c>
      <c r="C132" s="3">
        <f>VLOOKUP(A132,[1]SchBlock!$A$13:$FE$542,161,0)</f>
        <v>785832.14951325941</v>
      </c>
      <c r="D132" s="4">
        <f>VLOOKUP(A132,[2]Maintained!$B$4:$N$461,13,0)</f>
        <v>155343.57000000053</v>
      </c>
      <c r="E132" s="5">
        <f t="shared" si="6"/>
        <v>0.1976803444555171</v>
      </c>
      <c r="F132" s="8">
        <v>45</v>
      </c>
      <c r="G132" s="9">
        <f>VLOOKUP(A132,[1]SchBlock!$A$13:$AE$542,31,0)</f>
        <v>175</v>
      </c>
      <c r="H132" s="3">
        <f t="shared" si="7"/>
        <v>7875</v>
      </c>
    </row>
    <row r="133" spans="1:8" x14ac:dyDescent="0.25">
      <c r="A133" s="1">
        <v>3003</v>
      </c>
      <c r="B133" s="2" t="s">
        <v>140</v>
      </c>
      <c r="C133" s="3">
        <f>VLOOKUP(A133,[1]SchBlock!$A$13:$FE$542,161,0)</f>
        <v>893969.97222689085</v>
      </c>
      <c r="D133" s="4">
        <f>VLOOKUP(A133,[2]Maintained!$B$4:$N$461,13,0)-113607</f>
        <v>177322.50999999978</v>
      </c>
      <c r="E133" s="5">
        <f t="shared" ref="E133:E164" si="8">(D133/C133)</f>
        <v>0.19835398895813816</v>
      </c>
      <c r="F133" s="8">
        <v>45</v>
      </c>
      <c r="G133" s="9">
        <f>VLOOKUP(A133,[1]SchBlock!$A$13:$AE$542,31,0)</f>
        <v>206</v>
      </c>
      <c r="H133" s="3">
        <f t="shared" ref="H133:H164" si="9">F133*G133</f>
        <v>9270</v>
      </c>
    </row>
    <row r="134" spans="1:8" x14ac:dyDescent="0.25">
      <c r="A134" s="1">
        <v>2769</v>
      </c>
      <c r="B134" s="2" t="s">
        <v>67</v>
      </c>
      <c r="C134" s="3">
        <f>VLOOKUP(A134,[1]SchBlock!$A$13:$FE$542,161,0)</f>
        <v>1054051.7041471563</v>
      </c>
      <c r="D134" s="4">
        <f>VLOOKUP(A134,[2]Maintained!$B$4:$N$461,13,0)-17287</f>
        <v>209813.80999999982</v>
      </c>
      <c r="E134" s="5">
        <f t="shared" si="8"/>
        <v>0.19905457120792974</v>
      </c>
      <c r="F134" s="8">
        <v>45</v>
      </c>
      <c r="G134" s="9">
        <f>VLOOKUP(A134,[1]SchBlock!$A$13:$AE$542,31,0)</f>
        <v>237</v>
      </c>
      <c r="H134" s="3">
        <f t="shared" si="9"/>
        <v>10665</v>
      </c>
    </row>
    <row r="135" spans="1:8" x14ac:dyDescent="0.25">
      <c r="A135" s="1">
        <v>2006</v>
      </c>
      <c r="B135" s="2" t="s">
        <v>100</v>
      </c>
      <c r="C135" s="3">
        <f>VLOOKUP(A135,[1]SchBlock!$A$13:$FE$542,161,0)</f>
        <v>952606.24284076598</v>
      </c>
      <c r="D135" s="4">
        <f>VLOOKUP(A135,[2]Maintained!$B$4:$N$461,13,0)</f>
        <v>190830.2099999995</v>
      </c>
      <c r="E135" s="5">
        <f t="shared" si="8"/>
        <v>0.2003243327809032</v>
      </c>
      <c r="F135" s="8">
        <v>50</v>
      </c>
      <c r="G135" s="9">
        <f>VLOOKUP(A135,[1]SchBlock!$A$13:$AE$542,31,0)</f>
        <v>209</v>
      </c>
      <c r="H135" s="3">
        <f t="shared" si="9"/>
        <v>10450</v>
      </c>
    </row>
    <row r="136" spans="1:8" x14ac:dyDescent="0.25">
      <c r="A136" s="1">
        <v>3781</v>
      </c>
      <c r="B136" s="2" t="s">
        <v>102</v>
      </c>
      <c r="C136" s="3">
        <f>VLOOKUP(A136,[1]SchBlock!$A$13:$FE$542,161,0)</f>
        <v>1733295</v>
      </c>
      <c r="D136" s="4">
        <f>VLOOKUP(A136,[2]Maintained!$B$4:$N$461,13,0)</f>
        <v>357666.12000000104</v>
      </c>
      <c r="E136" s="5">
        <f t="shared" si="8"/>
        <v>0.2063504019800444</v>
      </c>
      <c r="F136" s="8">
        <v>50</v>
      </c>
      <c r="G136" s="9">
        <f>VLOOKUP(A136,[1]SchBlock!$A$13:$AE$542,31,0)</f>
        <v>395</v>
      </c>
      <c r="H136" s="3">
        <f t="shared" si="9"/>
        <v>19750</v>
      </c>
    </row>
    <row r="137" spans="1:8" x14ac:dyDescent="0.25">
      <c r="A137" s="1">
        <v>3027</v>
      </c>
      <c r="B137" s="2" t="s">
        <v>135</v>
      </c>
      <c r="C137" s="3">
        <f>VLOOKUP(A137,[1]SchBlock!$A$13:$FE$542,161,0)</f>
        <v>647843.86997784476</v>
      </c>
      <c r="D137" s="4">
        <f>VLOOKUP(A137,[2]Maintained!$B$4:$N$461,13,0)</f>
        <v>134677.89000000025</v>
      </c>
      <c r="E137" s="5">
        <f t="shared" si="8"/>
        <v>0.20788633842380266</v>
      </c>
      <c r="F137" s="8">
        <v>50</v>
      </c>
      <c r="G137" s="9">
        <f>VLOOKUP(A137,[1]SchBlock!$A$13:$AE$542,31,0)</f>
        <v>142</v>
      </c>
      <c r="H137" s="3">
        <f t="shared" si="9"/>
        <v>7100</v>
      </c>
    </row>
    <row r="138" spans="1:8" x14ac:dyDescent="0.25">
      <c r="A138" s="1">
        <v>2879</v>
      </c>
      <c r="B138" s="2" t="s">
        <v>169</v>
      </c>
      <c r="C138" s="3">
        <f>VLOOKUP(A138,[1]SchBlock!$A$13:$FE$542,161,0)</f>
        <v>2631910</v>
      </c>
      <c r="D138" s="4">
        <f>VLOOKUP(A138,[2]Maintained!$B$4:$N$461,13,0)</f>
        <v>549960.60999999894</v>
      </c>
      <c r="E138" s="5">
        <f t="shared" si="8"/>
        <v>0.20895874478990503</v>
      </c>
      <c r="F138" s="8">
        <v>50</v>
      </c>
      <c r="G138" s="9">
        <f>VLOOKUP(A138,[1]SchBlock!$A$13:$AE$542,31,0)</f>
        <v>606</v>
      </c>
      <c r="H138" s="3">
        <f t="shared" si="9"/>
        <v>30300</v>
      </c>
    </row>
    <row r="139" spans="1:8" x14ac:dyDescent="0.25">
      <c r="A139" s="1">
        <v>5261</v>
      </c>
      <c r="B139" s="2" t="s">
        <v>36</v>
      </c>
      <c r="C139" s="3">
        <f>VLOOKUP(A139,[1]SchBlock!$A$13:$FE$542,161,0)</f>
        <v>1789135.19</v>
      </c>
      <c r="D139" s="4">
        <f>VLOOKUP(A139,[2]Maintained!$B$4:$N$461,13,0)-7063</f>
        <v>374534.5299999998</v>
      </c>
      <c r="E139" s="5">
        <f t="shared" si="8"/>
        <v>0.20933830606730161</v>
      </c>
      <c r="F139" s="8">
        <v>50</v>
      </c>
      <c r="G139" s="9">
        <f>VLOOKUP(A139,[1]SchBlock!$A$13:$AE$542,31,0)</f>
        <v>408</v>
      </c>
      <c r="H139" s="3">
        <f t="shared" si="9"/>
        <v>20400</v>
      </c>
    </row>
    <row r="140" spans="1:8" x14ac:dyDescent="0.25">
      <c r="A140" s="1">
        <v>2330</v>
      </c>
      <c r="B140" s="2" t="s">
        <v>37</v>
      </c>
      <c r="C140" s="3">
        <f>VLOOKUP(A140,[1]SchBlock!$A$13:$FE$542,161,0)</f>
        <v>1824759</v>
      </c>
      <c r="D140" s="4">
        <f>VLOOKUP(A140,[2]Maintained!$B$4:$N$461,13,0)-41461</f>
        <v>398036.7200000002</v>
      </c>
      <c r="E140" s="5">
        <f t="shared" si="8"/>
        <v>0.21813111758867895</v>
      </c>
      <c r="F140" s="8">
        <v>50</v>
      </c>
      <c r="G140" s="9">
        <f>VLOOKUP(A140,[1]SchBlock!$A$13:$AE$542,31,0)</f>
        <v>415</v>
      </c>
      <c r="H140" s="3">
        <f t="shared" si="9"/>
        <v>20750</v>
      </c>
    </row>
    <row r="141" spans="1:8" x14ac:dyDescent="0.25">
      <c r="A141" s="1">
        <v>5272</v>
      </c>
      <c r="B141" s="2" t="s">
        <v>50</v>
      </c>
      <c r="C141" s="3">
        <f>VLOOKUP(A141,[1]SchBlock!$A$13:$FE$542,161,0)</f>
        <v>1775196</v>
      </c>
      <c r="D141" s="4">
        <f>VLOOKUP(A141,[2]Maintained!$B$4:$N$461,13,0)</f>
        <v>392490.51000000024</v>
      </c>
      <c r="E141" s="5">
        <f t="shared" si="8"/>
        <v>0.22109699999324031</v>
      </c>
      <c r="F141" s="8">
        <v>50</v>
      </c>
      <c r="G141" s="9">
        <f>VLOOKUP(A141,[1]SchBlock!$A$13:$AE$542,31,0)</f>
        <v>416</v>
      </c>
      <c r="H141" s="3">
        <f t="shared" si="9"/>
        <v>20800</v>
      </c>
    </row>
    <row r="142" spans="1:8" x14ac:dyDescent="0.25">
      <c r="A142" s="1">
        <v>2770</v>
      </c>
      <c r="B142" s="2" t="s">
        <v>175</v>
      </c>
      <c r="C142" s="3">
        <f>VLOOKUP(A142,[1]SchBlock!$A$13:$FE$542,161,0)</f>
        <v>492765.39895295835</v>
      </c>
      <c r="D142" s="4">
        <f>VLOOKUP(A142,[2]Maintained!$B$4:$N$461,13,0)</f>
        <v>109025.85999999999</v>
      </c>
      <c r="E142" s="5">
        <f t="shared" si="8"/>
        <v>0.22125307546280881</v>
      </c>
      <c r="F142" s="8">
        <v>50</v>
      </c>
      <c r="G142" s="9">
        <f>VLOOKUP(A142,[1]SchBlock!$A$13:$AE$542,31,0)</f>
        <v>87</v>
      </c>
      <c r="H142" s="3">
        <f t="shared" si="9"/>
        <v>4350</v>
      </c>
    </row>
    <row r="143" spans="1:8" x14ac:dyDescent="0.25">
      <c r="A143" s="1">
        <v>2015</v>
      </c>
      <c r="B143" s="2" t="s">
        <v>25</v>
      </c>
      <c r="C143" s="3">
        <f>VLOOKUP(A143,[1]SchBlock!$A$13:$FE$542,161,0)</f>
        <v>2372934.3866666667</v>
      </c>
      <c r="D143" s="4">
        <f>VLOOKUP(A143,[2]Maintained!$B$4:$N$461,13,0)</f>
        <v>532454.64999999851</v>
      </c>
      <c r="E143" s="5">
        <f t="shared" si="8"/>
        <v>0.22438658775894507</v>
      </c>
      <c r="F143" s="8">
        <v>50</v>
      </c>
      <c r="G143" s="9">
        <f>VLOOKUP(A143,[1]SchBlock!$A$13:$AE$542,31,0)</f>
        <v>546.58333333333337</v>
      </c>
      <c r="H143" s="3">
        <f t="shared" si="9"/>
        <v>27329.166666666668</v>
      </c>
    </row>
    <row r="144" spans="1:8" x14ac:dyDescent="0.25">
      <c r="A144" s="1">
        <v>5258</v>
      </c>
      <c r="B144" s="2" t="s">
        <v>69</v>
      </c>
      <c r="C144" s="3">
        <f>VLOOKUP(A144,[1]SchBlock!$A$13:$FE$542,161,0)</f>
        <v>1798823.2</v>
      </c>
      <c r="D144" s="4">
        <f>VLOOKUP(A144,[2]Maintained!$B$4:$N$461,13,0)-35517</f>
        <v>404714.8600000008</v>
      </c>
      <c r="E144" s="5">
        <f t="shared" si="8"/>
        <v>0.22498868148909842</v>
      </c>
      <c r="F144" s="8">
        <v>50</v>
      </c>
      <c r="G144" s="9">
        <f>VLOOKUP(A144,[1]SchBlock!$A$13:$AE$542,31,0)</f>
        <v>419</v>
      </c>
      <c r="H144" s="3">
        <f t="shared" si="9"/>
        <v>20950</v>
      </c>
    </row>
    <row r="145" spans="1:8" x14ac:dyDescent="0.25">
      <c r="A145" s="1">
        <v>2759</v>
      </c>
      <c r="B145" s="2" t="s">
        <v>68</v>
      </c>
      <c r="C145" s="3">
        <f>VLOOKUP(A145,[1]SchBlock!$A$13:$FE$542,161,0)</f>
        <v>1502337.2587301587</v>
      </c>
      <c r="D145" s="4">
        <f>VLOOKUP(A145,[2]Maintained!$B$4:$N$461,13,0)</f>
        <v>338744.6099999994</v>
      </c>
      <c r="E145" s="5">
        <f t="shared" si="8"/>
        <v>0.22547840575179584</v>
      </c>
      <c r="F145" s="8">
        <v>50</v>
      </c>
      <c r="G145" s="9">
        <f>VLOOKUP(A145,[1]SchBlock!$A$13:$AE$542,31,0)</f>
        <v>341</v>
      </c>
      <c r="H145" s="3">
        <f t="shared" si="9"/>
        <v>17050</v>
      </c>
    </row>
    <row r="146" spans="1:8" x14ac:dyDescent="0.25">
      <c r="A146" s="1">
        <v>2010</v>
      </c>
      <c r="B146" s="2" t="s">
        <v>118</v>
      </c>
      <c r="C146" s="3">
        <f>VLOOKUP(A146,[1]SchBlock!$A$13:$FE$542,161,0)</f>
        <v>916092.68080099078</v>
      </c>
      <c r="D146" s="4">
        <f>VLOOKUP(A146,[2]Maintained!$B$4:$N$461,13,0)</f>
        <v>209665.84000000032</v>
      </c>
      <c r="E146" s="5">
        <f t="shared" si="8"/>
        <v>0.22886968141332362</v>
      </c>
      <c r="F146" s="8">
        <v>50</v>
      </c>
      <c r="G146" s="9">
        <f>VLOOKUP(A146,[1]SchBlock!$A$13:$AE$542,31,0)</f>
        <v>207</v>
      </c>
      <c r="H146" s="3">
        <f t="shared" si="9"/>
        <v>10350</v>
      </c>
    </row>
    <row r="147" spans="1:8" x14ac:dyDescent="0.25">
      <c r="A147" s="1">
        <v>2210</v>
      </c>
      <c r="B147" s="2" t="s">
        <v>162</v>
      </c>
      <c r="C147" s="3">
        <f>VLOOKUP(A147,[1]SchBlock!$A$13:$FE$542,161,0)</f>
        <v>1404202.8806203138</v>
      </c>
      <c r="D147" s="4">
        <f>VLOOKUP(A147,[2]Maintained!$B$4:$N$461,13,0)</f>
        <v>330632.58999999915</v>
      </c>
      <c r="E147" s="5">
        <f t="shared" si="8"/>
        <v>0.23545927341634601</v>
      </c>
      <c r="F147" s="8">
        <v>50</v>
      </c>
      <c r="G147" s="9">
        <f>VLOOKUP(A147,[1]SchBlock!$A$13:$AE$542,31,0)</f>
        <v>320.75</v>
      </c>
      <c r="H147" s="3">
        <f t="shared" si="9"/>
        <v>16037.5</v>
      </c>
    </row>
    <row r="148" spans="1:8" x14ac:dyDescent="0.25">
      <c r="A148" s="1">
        <v>2918</v>
      </c>
      <c r="B148" s="2" t="s">
        <v>174</v>
      </c>
      <c r="C148" s="3">
        <f>VLOOKUP(A148,[1]SchBlock!$A$13:$FE$542,161,0)</f>
        <v>967373.28207460302</v>
      </c>
      <c r="D148" s="4">
        <f>VLOOKUP(A148,[2]Maintained!$B$4:$N$461,13,0)-16987</f>
        <v>229658.52000000002</v>
      </c>
      <c r="E148" s="5">
        <f t="shared" si="8"/>
        <v>0.23740424121232753</v>
      </c>
      <c r="F148" s="8">
        <v>50</v>
      </c>
      <c r="G148" s="9">
        <f>VLOOKUP(A148,[1]SchBlock!$A$13:$AE$542,31,0)</f>
        <v>210</v>
      </c>
      <c r="H148" s="3">
        <f t="shared" si="9"/>
        <v>10500</v>
      </c>
    </row>
    <row r="149" spans="1:8" x14ac:dyDescent="0.25">
      <c r="A149" s="1">
        <v>5229</v>
      </c>
      <c r="B149" s="2" t="s">
        <v>147</v>
      </c>
      <c r="C149" s="3">
        <f>VLOOKUP(A149,[1]SchBlock!$A$13:$FE$542,161,0)</f>
        <v>1152120</v>
      </c>
      <c r="D149" s="4">
        <f>VLOOKUP(A149,[2]Maintained!$B$4:$N$461,13,0)-5321</f>
        <v>276680.21999999974</v>
      </c>
      <c r="E149" s="5">
        <f t="shared" si="8"/>
        <v>0.24014878658473054</v>
      </c>
      <c r="F149" s="8">
        <v>50</v>
      </c>
      <c r="G149" s="9">
        <f>VLOOKUP(A149,[1]SchBlock!$A$13:$AE$542,31,0)</f>
        <v>268</v>
      </c>
      <c r="H149" s="3">
        <f t="shared" si="9"/>
        <v>13400</v>
      </c>
    </row>
    <row r="150" spans="1:8" x14ac:dyDescent="0.25">
      <c r="A150" s="1">
        <v>2838</v>
      </c>
      <c r="B150" s="2" t="s">
        <v>84</v>
      </c>
      <c r="C150" s="3">
        <f>VLOOKUP(A150,[1]SchBlock!$A$13:$FE$542,161,0)</f>
        <v>1235625.8888739659</v>
      </c>
      <c r="D150" s="4">
        <f>VLOOKUP(A150,[2]Maintained!$B$4:$N$461,13,0)</f>
        <v>300114.48</v>
      </c>
      <c r="E150" s="5">
        <f t="shared" si="8"/>
        <v>0.24288458400098456</v>
      </c>
      <c r="F150" s="8">
        <v>50</v>
      </c>
      <c r="G150" s="9">
        <f>VLOOKUP(A150,[1]SchBlock!$A$13:$AE$542,31,0)</f>
        <v>269.58333333333331</v>
      </c>
      <c r="H150" s="3">
        <f t="shared" si="9"/>
        <v>13479.166666666666</v>
      </c>
    </row>
    <row r="151" spans="1:8" x14ac:dyDescent="0.25">
      <c r="A151" s="1">
        <v>2656</v>
      </c>
      <c r="B151" s="2" t="s">
        <v>47</v>
      </c>
      <c r="C151" s="3">
        <f>VLOOKUP(A151,[1]SchBlock!$A$13:$FE$542,161,0)</f>
        <v>1018664</v>
      </c>
      <c r="D151" s="4">
        <f>VLOOKUP(A151,[2]Maintained!$B$4:$N$461,13,0)</f>
        <v>249307.21999999997</v>
      </c>
      <c r="E151" s="5">
        <f t="shared" si="8"/>
        <v>0.24473940376807266</v>
      </c>
      <c r="F151" s="8">
        <v>50</v>
      </c>
      <c r="G151" s="9">
        <f>VLOOKUP(A151,[1]SchBlock!$A$13:$AE$542,31,0)</f>
        <v>232</v>
      </c>
      <c r="H151" s="3">
        <f t="shared" si="9"/>
        <v>11600</v>
      </c>
    </row>
    <row r="152" spans="1:8" x14ac:dyDescent="0.25">
      <c r="A152" s="1">
        <v>2500</v>
      </c>
      <c r="B152" s="2" t="s">
        <v>83</v>
      </c>
      <c r="C152" s="3">
        <f>VLOOKUP(A152,[1]SchBlock!$A$13:$FE$542,161,0)</f>
        <v>422400.00921149593</v>
      </c>
      <c r="D152" s="4">
        <f>VLOOKUP(A152,[2]Maintained!$B$4:$N$461,13,0)</f>
        <v>104470.78999999969</v>
      </c>
      <c r="E152" s="5">
        <f t="shared" si="8"/>
        <v>0.24732667547763026</v>
      </c>
      <c r="F152" s="8">
        <v>50</v>
      </c>
      <c r="G152" s="9">
        <f>VLOOKUP(A152,[1]SchBlock!$A$13:$AE$542,31,0)</f>
        <v>60</v>
      </c>
      <c r="H152" s="3">
        <f t="shared" si="9"/>
        <v>3000</v>
      </c>
    </row>
    <row r="153" spans="1:8" x14ac:dyDescent="0.25">
      <c r="A153" s="1">
        <v>2751</v>
      </c>
      <c r="B153" s="2" t="s">
        <v>33</v>
      </c>
      <c r="C153" s="3">
        <f>VLOOKUP(A153,[1]SchBlock!$A$13:$FE$542,161,0)</f>
        <v>839644.48321264191</v>
      </c>
      <c r="D153" s="4">
        <f>VLOOKUP(A153,[2]Maintained!$B$4:$N$461,13,0)-30804</f>
        <v>213135.32000000007</v>
      </c>
      <c r="E153" s="5">
        <f t="shared" si="8"/>
        <v>0.25383995757883526</v>
      </c>
      <c r="F153" s="8">
        <v>50</v>
      </c>
      <c r="G153" s="9">
        <f>VLOOKUP(A153,[1]SchBlock!$A$13:$AE$542,31,0)</f>
        <v>180</v>
      </c>
      <c r="H153" s="3">
        <f t="shared" si="9"/>
        <v>9000</v>
      </c>
    </row>
    <row r="154" spans="1:8" x14ac:dyDescent="0.25">
      <c r="A154" s="1">
        <v>2730</v>
      </c>
      <c r="B154" s="2" t="s">
        <v>71</v>
      </c>
      <c r="C154" s="3">
        <f>VLOOKUP(A154,[1]SchBlock!$A$13:$FE$542,161,0)</f>
        <v>490069.88128678617</v>
      </c>
      <c r="D154" s="4">
        <f>VLOOKUP(A154,[2]Maintained!$B$4:$N$461,13,0)</f>
        <v>127013.96999999997</v>
      </c>
      <c r="E154" s="5">
        <f t="shared" si="8"/>
        <v>0.25917522143270033</v>
      </c>
      <c r="F154" s="8">
        <v>50</v>
      </c>
      <c r="G154" s="9">
        <f>VLOOKUP(A154,[1]SchBlock!$A$13:$AE$542,31,0)</f>
        <v>88</v>
      </c>
      <c r="H154" s="3">
        <f t="shared" si="9"/>
        <v>4400</v>
      </c>
    </row>
    <row r="155" spans="1:8" x14ac:dyDescent="0.25">
      <c r="A155" s="1">
        <v>2606</v>
      </c>
      <c r="B155" s="2" t="s">
        <v>109</v>
      </c>
      <c r="C155" s="3">
        <f>VLOOKUP(A155,[1]SchBlock!$A$13:$FE$542,161,0)</f>
        <v>2750463.460658526</v>
      </c>
      <c r="D155" s="4">
        <f>VLOOKUP(A155,[2]Maintained!$B$4:$N$461,13,0)</f>
        <v>714468.08000000007</v>
      </c>
      <c r="E155" s="5">
        <f t="shared" si="8"/>
        <v>0.25976279642302158</v>
      </c>
      <c r="F155" s="8">
        <v>50</v>
      </c>
      <c r="G155" s="9">
        <f>VLOOKUP(A155,[1]SchBlock!$A$13:$AE$542,31,0)</f>
        <v>610</v>
      </c>
      <c r="H155" s="3">
        <f t="shared" si="9"/>
        <v>30500</v>
      </c>
    </row>
    <row r="156" spans="1:8" x14ac:dyDescent="0.25">
      <c r="A156" s="1">
        <v>3021</v>
      </c>
      <c r="B156" s="2" t="s">
        <v>53</v>
      </c>
      <c r="C156" s="3">
        <f>VLOOKUP(A156,[1]SchBlock!$A$13:$FE$542,161,0)</f>
        <v>557339.68896103895</v>
      </c>
      <c r="D156" s="4">
        <f>VLOOKUP(A156,[2]Maintained!$B$4:$N$461,13,0)</f>
        <v>145127.05999999971</v>
      </c>
      <c r="E156" s="5">
        <f t="shared" si="8"/>
        <v>0.26039247316217035</v>
      </c>
      <c r="F156" s="8">
        <v>50</v>
      </c>
      <c r="G156" s="9">
        <f>VLOOKUP(A156,[1]SchBlock!$A$13:$AE$542,31,0)</f>
        <v>104</v>
      </c>
      <c r="H156" s="3">
        <f t="shared" si="9"/>
        <v>5200</v>
      </c>
    </row>
    <row r="157" spans="1:8" x14ac:dyDescent="0.25">
      <c r="A157" s="1">
        <v>2950</v>
      </c>
      <c r="B157" s="2" t="s">
        <v>179</v>
      </c>
      <c r="C157" s="3">
        <f>VLOOKUP(A157,[1]SchBlock!$A$13:$FE$542,161,0)</f>
        <v>1044056.54</v>
      </c>
      <c r="D157" s="4">
        <f>VLOOKUP(A157,[2]Maintained!$B$4:$N$461,13,0)</f>
        <v>274436.91999999946</v>
      </c>
      <c r="E157" s="5">
        <f t="shared" si="8"/>
        <v>0.26285637749082003</v>
      </c>
      <c r="F157" s="8">
        <v>50</v>
      </c>
      <c r="G157" s="9">
        <f>VLOOKUP(A157,[1]SchBlock!$A$13:$AE$542,31,0)</f>
        <v>240</v>
      </c>
      <c r="H157" s="3">
        <f t="shared" si="9"/>
        <v>12000</v>
      </c>
    </row>
    <row r="158" spans="1:8" x14ac:dyDescent="0.25">
      <c r="A158" s="1">
        <v>2062</v>
      </c>
      <c r="B158" s="2" t="s">
        <v>111</v>
      </c>
      <c r="C158" s="3">
        <f>VLOOKUP(A158,[1]SchBlock!$A$13:$FE$542,161,0)</f>
        <v>1482995.869022869</v>
      </c>
      <c r="D158" s="4">
        <f>VLOOKUP(A158,[2]Maintained!$B$4:$N$461,13,0)</f>
        <v>390158.41999999993</v>
      </c>
      <c r="E158" s="5">
        <f t="shared" si="8"/>
        <v>0.26308800189515791</v>
      </c>
      <c r="F158" s="8">
        <v>50</v>
      </c>
      <c r="G158" s="9">
        <f>VLOOKUP(A158,[1]SchBlock!$A$13:$AE$542,31,0)</f>
        <v>340</v>
      </c>
      <c r="H158" s="3">
        <f t="shared" si="9"/>
        <v>17000</v>
      </c>
    </row>
    <row r="159" spans="1:8" x14ac:dyDescent="0.25">
      <c r="A159" s="1">
        <v>2045</v>
      </c>
      <c r="B159" s="2" t="s">
        <v>66</v>
      </c>
      <c r="C159" s="3">
        <f>VLOOKUP(A159,[1]SchBlock!$A$13:$FE$542,161,0)</f>
        <v>1176043</v>
      </c>
      <c r="D159" s="4">
        <f>VLOOKUP(A159,[2]Maintained!$B$4:$N$461,13,0)-89586</f>
        <v>313661.26999999955</v>
      </c>
      <c r="E159" s="5">
        <f t="shared" si="8"/>
        <v>0.26670901489146193</v>
      </c>
      <c r="F159" s="8">
        <v>50</v>
      </c>
      <c r="G159" s="9">
        <f>VLOOKUP(A159,[1]SchBlock!$A$13:$AE$542,31,0)</f>
        <v>213</v>
      </c>
      <c r="H159" s="3">
        <f t="shared" si="9"/>
        <v>10650</v>
      </c>
    </row>
    <row r="160" spans="1:8" x14ac:dyDescent="0.25">
      <c r="A160" s="1">
        <v>2082</v>
      </c>
      <c r="B160" s="2" t="s">
        <v>38</v>
      </c>
      <c r="C160" s="3">
        <f>VLOOKUP(A160,[1]SchBlock!$A$13:$FE$542,161,0)</f>
        <v>2149545</v>
      </c>
      <c r="D160" s="4">
        <f>VLOOKUP(A160,[2]Maintained!$B$4:$N$461,13,0)</f>
        <v>588312.66000000108</v>
      </c>
      <c r="E160" s="5">
        <f t="shared" si="8"/>
        <v>0.27369171615388421</v>
      </c>
      <c r="F160" s="8">
        <v>50</v>
      </c>
      <c r="G160" s="9">
        <f>VLOOKUP(A160,[1]SchBlock!$A$13:$AE$542,31,0)</f>
        <v>489</v>
      </c>
      <c r="H160" s="3">
        <f t="shared" si="9"/>
        <v>24450</v>
      </c>
    </row>
    <row r="161" spans="1:8" x14ac:dyDescent="0.25">
      <c r="A161" s="1">
        <v>2710</v>
      </c>
      <c r="B161" s="2" t="s">
        <v>13</v>
      </c>
      <c r="C161" s="3">
        <f>VLOOKUP(A161,[1]SchBlock!$A$13:$FE$542,161,0)</f>
        <v>410714.30545081967</v>
      </c>
      <c r="D161" s="4">
        <f>VLOOKUP(A161,[2]Maintained!$B$4:$N$461,13,0)</f>
        <v>113715.5199999999</v>
      </c>
      <c r="E161" s="5">
        <f t="shared" si="8"/>
        <v>0.27687255712990155</v>
      </c>
      <c r="F161" s="8">
        <v>50</v>
      </c>
      <c r="G161" s="9">
        <f>VLOOKUP(A161,[1]SchBlock!$A$13:$AE$542,31,0)</f>
        <v>66</v>
      </c>
      <c r="H161" s="3">
        <f t="shared" si="9"/>
        <v>3300</v>
      </c>
    </row>
    <row r="162" spans="1:8" x14ac:dyDescent="0.25">
      <c r="A162" s="1">
        <v>3020</v>
      </c>
      <c r="B162" s="2" t="s">
        <v>43</v>
      </c>
      <c r="C162" s="3">
        <f>VLOOKUP(A162,[1]SchBlock!$A$13:$FE$542,161,0)</f>
        <v>916772.75</v>
      </c>
      <c r="D162" s="4">
        <f>VLOOKUP(A162,[2]Maintained!$B$4:$N$461,13,0)</f>
        <v>255101.10000000033</v>
      </c>
      <c r="E162" s="5">
        <f t="shared" si="8"/>
        <v>0.27825990683078256</v>
      </c>
      <c r="F162" s="8">
        <v>50</v>
      </c>
      <c r="G162" s="9">
        <f>VLOOKUP(A162,[1]SchBlock!$A$13:$AE$542,31,0)</f>
        <v>211</v>
      </c>
      <c r="H162" s="3">
        <f t="shared" si="9"/>
        <v>10550</v>
      </c>
    </row>
    <row r="163" spans="1:8" x14ac:dyDescent="0.25">
      <c r="A163" s="1">
        <v>5260</v>
      </c>
      <c r="B163" s="2" t="s">
        <v>165</v>
      </c>
      <c r="C163" s="3">
        <f>VLOOKUP(A163,[1]SchBlock!$A$13:$FE$542,161,0)</f>
        <v>1001632.597868378</v>
      </c>
      <c r="D163" s="4">
        <f>VLOOKUP(A163,[2]Maintained!$B$4:$N$461,13,0)</f>
        <v>298133.9700000002</v>
      </c>
      <c r="E163" s="5">
        <f t="shared" si="8"/>
        <v>0.29764803045994437</v>
      </c>
      <c r="F163" s="8">
        <v>50</v>
      </c>
      <c r="G163" s="9">
        <f>VLOOKUP(A163,[1]SchBlock!$A$13:$AE$542,31,0)</f>
        <v>200</v>
      </c>
      <c r="H163" s="3">
        <f t="shared" si="9"/>
        <v>10000</v>
      </c>
    </row>
    <row r="164" spans="1:8" x14ac:dyDescent="0.25">
      <c r="A164" s="1">
        <v>3244</v>
      </c>
      <c r="B164" s="2" t="s">
        <v>54</v>
      </c>
      <c r="C164" s="3">
        <f>VLOOKUP(A164,[1]SchBlock!$A$13:$FE$542,161,0)</f>
        <v>1469265.8866666665</v>
      </c>
      <c r="D164" s="4">
        <f>VLOOKUP(A164,[2]Maintained!$B$4:$N$461,13,0)-16605</f>
        <v>437643.83999999985</v>
      </c>
      <c r="E164" s="5">
        <f t="shared" si="8"/>
        <v>0.29786565111974755</v>
      </c>
      <c r="F164" s="8">
        <v>50</v>
      </c>
      <c r="G164" s="9">
        <f>VLOOKUP(A164,[1]SchBlock!$A$13:$AE$542,31,0)</f>
        <v>343.58333333333331</v>
      </c>
      <c r="H164" s="3">
        <f t="shared" si="9"/>
        <v>17179.166666666664</v>
      </c>
    </row>
    <row r="165" spans="1:8" x14ac:dyDescent="0.25">
      <c r="A165" s="1">
        <v>2055</v>
      </c>
      <c r="B165" s="2" t="s">
        <v>121</v>
      </c>
      <c r="C165" s="3">
        <f>VLOOKUP(A165,[1]SchBlock!$A$13:$FE$542,161,0)</f>
        <v>1132002.25</v>
      </c>
      <c r="D165" s="4">
        <f>VLOOKUP(A165,[2]Maintained!$B$4:$N$461,13,0)</f>
        <v>348769.52</v>
      </c>
      <c r="E165" s="5">
        <f t="shared" ref="E165:E196" si="10">(D165/C165)</f>
        <v>0.30809967029659174</v>
      </c>
      <c r="F165" s="8">
        <v>50</v>
      </c>
      <c r="G165" s="9">
        <f>VLOOKUP(A165,[1]SchBlock!$A$13:$AE$542,31,0)</f>
        <v>261</v>
      </c>
      <c r="H165" s="3">
        <f t="shared" ref="H165:H196" si="11">F165*G165</f>
        <v>13050</v>
      </c>
    </row>
    <row r="166" spans="1:8" x14ac:dyDescent="0.25">
      <c r="A166" s="1">
        <v>2297</v>
      </c>
      <c r="B166" s="2" t="s">
        <v>148</v>
      </c>
      <c r="C166" s="3">
        <f>VLOOKUP(A166,[1]SchBlock!$A$13:$FE$542,161,0)</f>
        <v>1289175.4647322129</v>
      </c>
      <c r="D166" s="4">
        <f>VLOOKUP(A166,[2]Maintained!$B$4:$N$461,13,0)-2683</f>
        <v>408159.55000000028</v>
      </c>
      <c r="E166" s="5">
        <f t="shared" si="10"/>
        <v>0.31660511789586615</v>
      </c>
      <c r="F166" s="8">
        <v>50</v>
      </c>
      <c r="G166" s="9">
        <f>VLOOKUP(A166,[1]SchBlock!$A$13:$AE$542,31,0)</f>
        <v>276.58333333333331</v>
      </c>
      <c r="H166" s="3">
        <f t="shared" si="11"/>
        <v>13829.166666666666</v>
      </c>
    </row>
    <row r="167" spans="1:8" x14ac:dyDescent="0.25">
      <c r="A167" s="1">
        <v>2798</v>
      </c>
      <c r="B167" s="2" t="s">
        <v>56</v>
      </c>
      <c r="C167" s="3">
        <f>VLOOKUP(A167,[1]SchBlock!$A$13:$FE$542,161,0)</f>
        <v>1904587.4197551282</v>
      </c>
      <c r="D167" s="4">
        <f>VLOOKUP(A167,[2]Maintained!$B$4:$N$461,13,0)</f>
        <v>611681.65000000037</v>
      </c>
      <c r="E167" s="5">
        <f t="shared" si="10"/>
        <v>0.32116228620193449</v>
      </c>
      <c r="F167" s="8">
        <v>50</v>
      </c>
      <c r="G167" s="9">
        <f>VLOOKUP(A167,[1]SchBlock!$A$13:$AE$542,31,0)</f>
        <v>416</v>
      </c>
      <c r="H167" s="3">
        <f t="shared" si="11"/>
        <v>20800</v>
      </c>
    </row>
    <row r="168" spans="1:8" x14ac:dyDescent="0.25">
      <c r="A168" s="1">
        <v>5226</v>
      </c>
      <c r="B168" s="2" t="s">
        <v>127</v>
      </c>
      <c r="C168" s="3">
        <f>VLOOKUP(A168,[1]SchBlock!$A$13:$FE$542,161,0)</f>
        <v>1057551</v>
      </c>
      <c r="D168" s="4">
        <f>VLOOKUP(A168,[2]Maintained!$B$4:$N$461,13,0)</f>
        <v>348830.79000000027</v>
      </c>
      <c r="E168" s="5">
        <f t="shared" si="10"/>
        <v>0.32984772365588066</v>
      </c>
      <c r="F168" s="8">
        <v>50</v>
      </c>
      <c r="G168" s="9">
        <f>VLOOKUP(A168,[1]SchBlock!$A$13:$AE$542,31,0)</f>
        <v>247</v>
      </c>
      <c r="H168" s="3">
        <f t="shared" si="11"/>
        <v>12350</v>
      </c>
    </row>
    <row r="169" spans="1:8" x14ac:dyDescent="0.25">
      <c r="A169" s="1">
        <v>2271</v>
      </c>
      <c r="B169" s="2" t="s">
        <v>173</v>
      </c>
      <c r="C169" s="3">
        <f>VLOOKUP(A169,[1]SchBlock!$A$13:$FE$542,161,0)</f>
        <v>2341796.2700000005</v>
      </c>
      <c r="D169" s="4">
        <f>VLOOKUP(A169,[2]Maintained!$B$4:$N$461,13,0)-6173</f>
        <v>778489.53000000026</v>
      </c>
      <c r="E169" s="5">
        <f t="shared" si="10"/>
        <v>0.33243264581679433</v>
      </c>
      <c r="F169" s="8">
        <v>50</v>
      </c>
      <c r="G169" s="9">
        <f>VLOOKUP(A169,[1]SchBlock!$A$13:$AE$542,31,0)</f>
        <v>522</v>
      </c>
      <c r="H169" s="3">
        <f t="shared" si="11"/>
        <v>26100</v>
      </c>
    </row>
    <row r="170" spans="1:8" x14ac:dyDescent="0.25">
      <c r="A170" s="1">
        <v>3023</v>
      </c>
      <c r="B170" s="2" t="s">
        <v>143</v>
      </c>
      <c r="C170" s="3">
        <f>VLOOKUP(A170,[1]SchBlock!$A$13:$FE$542,161,0)</f>
        <v>1001654.2635937548</v>
      </c>
      <c r="D170" s="4">
        <f>VLOOKUP(A170,[2]Maintained!$B$4:$N$461,13,0)</f>
        <v>335948.96000000043</v>
      </c>
      <c r="E170" s="5">
        <f t="shared" si="10"/>
        <v>0.33539412970167587</v>
      </c>
      <c r="F170" s="8">
        <v>50</v>
      </c>
      <c r="G170" s="9">
        <f>VLOOKUP(A170,[1]SchBlock!$A$13:$AE$542,31,0)</f>
        <v>223</v>
      </c>
      <c r="H170" s="3">
        <f t="shared" si="11"/>
        <v>11150</v>
      </c>
    </row>
    <row r="171" spans="1:8" x14ac:dyDescent="0.25">
      <c r="A171" s="1">
        <v>5276</v>
      </c>
      <c r="B171" s="2" t="s">
        <v>88</v>
      </c>
      <c r="C171" s="3">
        <f>VLOOKUP(A171,[1]SchBlock!$A$13:$FE$542,161,0)</f>
        <v>1083552.9099999999</v>
      </c>
      <c r="D171" s="4">
        <f>VLOOKUP(A171,[2]Maintained!$B$4:$N$461,13,0)</f>
        <v>364761.14999999991</v>
      </c>
      <c r="E171" s="5">
        <f t="shared" si="10"/>
        <v>0.33663436887452036</v>
      </c>
      <c r="F171" s="8">
        <v>50</v>
      </c>
      <c r="G171" s="9">
        <f>VLOOKUP(A171,[1]SchBlock!$A$13:$AE$542,31,0)</f>
        <v>253</v>
      </c>
      <c r="H171" s="3">
        <f t="shared" si="11"/>
        <v>12650</v>
      </c>
    </row>
    <row r="172" spans="1:8" x14ac:dyDescent="0.25">
      <c r="A172" s="1">
        <v>5269</v>
      </c>
      <c r="B172" s="2" t="s">
        <v>160</v>
      </c>
      <c r="C172" s="3">
        <f>VLOOKUP(A172,[1]SchBlock!$A$13:$FE$542,161,0)</f>
        <v>1818189.8604711287</v>
      </c>
      <c r="D172" s="4">
        <f>VLOOKUP(A172,[2]Maintained!$B$4:$N$461,13,0)</f>
        <v>641138.06999999983</v>
      </c>
      <c r="E172" s="5">
        <f t="shared" si="10"/>
        <v>0.35262437875100039</v>
      </c>
      <c r="F172" s="8">
        <v>50</v>
      </c>
      <c r="G172" s="9">
        <f>VLOOKUP(A172,[1]SchBlock!$A$13:$AE$542,31,0)</f>
        <v>410</v>
      </c>
      <c r="H172" s="3">
        <f t="shared" si="11"/>
        <v>20500</v>
      </c>
    </row>
    <row r="173" spans="1:8" x14ac:dyDescent="0.25">
      <c r="A173" s="1">
        <v>2510</v>
      </c>
      <c r="B173" s="2" t="s">
        <v>57</v>
      </c>
      <c r="C173" s="3">
        <f>VLOOKUP(A173,[1]SchBlock!$A$13:$FE$542,161,0)</f>
        <v>1006406.0278136882</v>
      </c>
      <c r="D173" s="4">
        <f>VLOOKUP(A173,[2]Maintained!$B$4:$N$461,13,0)-15877</f>
        <v>373156.0399999998</v>
      </c>
      <c r="E173" s="5">
        <f t="shared" si="10"/>
        <v>0.37078080783224471</v>
      </c>
      <c r="F173" s="8">
        <v>50</v>
      </c>
      <c r="G173" s="9">
        <f>VLOOKUP(A173,[1]SchBlock!$A$13:$AE$542,31,0)</f>
        <v>231</v>
      </c>
      <c r="H173" s="3">
        <f t="shared" si="11"/>
        <v>11550</v>
      </c>
    </row>
    <row r="174" spans="1:8" x14ac:dyDescent="0.25">
      <c r="A174" s="1">
        <v>2063</v>
      </c>
      <c r="B174" s="2" t="s">
        <v>110</v>
      </c>
      <c r="C174" s="3">
        <f>VLOOKUP(A174,[1]SchBlock!$A$13:$FE$542,161,0)</f>
        <v>1120610.3265558733</v>
      </c>
      <c r="D174" s="4">
        <f>VLOOKUP(A174,[2]Maintained!$B$4:$N$461,13,0)</f>
        <v>422357.00000000047</v>
      </c>
      <c r="E174" s="5">
        <f t="shared" si="10"/>
        <v>0.37689907900285791</v>
      </c>
      <c r="F174" s="8">
        <v>50</v>
      </c>
      <c r="G174" s="9">
        <f>VLOOKUP(A174,[1]SchBlock!$A$13:$AE$542,31,0)</f>
        <v>254</v>
      </c>
      <c r="H174" s="3">
        <f t="shared" si="11"/>
        <v>12700</v>
      </c>
    </row>
    <row r="175" spans="1:8" x14ac:dyDescent="0.25">
      <c r="A175" s="1">
        <v>2057</v>
      </c>
      <c r="B175" s="2" t="s">
        <v>79</v>
      </c>
      <c r="C175" s="3">
        <f>VLOOKUP(A175,[1]SchBlock!$A$13:$FE$542,161,0)</f>
        <v>1150162.8904761905</v>
      </c>
      <c r="D175" s="4">
        <f>VLOOKUP(A175,[2]Maintained!$B$4:$N$461,13,0)</f>
        <v>484319.91999999993</v>
      </c>
      <c r="E175" s="5">
        <f t="shared" si="10"/>
        <v>0.42108811196254275</v>
      </c>
      <c r="F175" s="8">
        <v>50</v>
      </c>
      <c r="G175" s="9">
        <f>VLOOKUP(A175,[1]SchBlock!$A$13:$AE$542,31,0)</f>
        <v>222</v>
      </c>
      <c r="H175" s="3">
        <f t="shared" si="11"/>
        <v>11100</v>
      </c>
    </row>
    <row r="176" spans="1:8" x14ac:dyDescent="0.25">
      <c r="A176" s="1"/>
      <c r="B176" s="2"/>
      <c r="C176" s="3"/>
      <c r="D176" s="4"/>
      <c r="E176" s="5"/>
      <c r="F176" s="8"/>
      <c r="G176" s="9"/>
      <c r="H176" s="8"/>
    </row>
    <row r="177" spans="1:8" x14ac:dyDescent="0.25">
      <c r="A177" s="1">
        <v>5406</v>
      </c>
      <c r="B177" s="2" t="s">
        <v>180</v>
      </c>
      <c r="C177" s="3">
        <f>VLOOKUP(A177,[1]SchBlock!$A$13:$FE$542,161,0)</f>
        <v>6926114.3175033508</v>
      </c>
      <c r="D177" s="4">
        <f>VLOOKUP(A177,[2]Maintained!$B$4:$N$461,13,0)</f>
        <v>1013721.8900000006</v>
      </c>
      <c r="E177" s="5">
        <f>(D177/C177)</f>
        <v>0.14636228100338602</v>
      </c>
      <c r="F177" s="8">
        <v>45</v>
      </c>
      <c r="G177" s="9">
        <f>VLOOKUP(A177,[1]SchBlock!$A$13:$AE$542,31,0)</f>
        <v>1220</v>
      </c>
      <c r="H177" s="3">
        <f t="shared" ref="H177" si="12">F177*G177</f>
        <v>54900</v>
      </c>
    </row>
    <row r="178" spans="1:8" x14ac:dyDescent="0.25">
      <c r="A178" s="8"/>
      <c r="B178" s="8"/>
      <c r="C178" s="8"/>
      <c r="D178" s="8"/>
      <c r="E178" s="8"/>
      <c r="F178" s="8"/>
      <c r="G178" s="9"/>
      <c r="H178" s="8"/>
    </row>
    <row r="179" spans="1:8" x14ac:dyDescent="0.25">
      <c r="A179" s="1">
        <v>7070</v>
      </c>
      <c r="B179" s="2" t="s">
        <v>184</v>
      </c>
      <c r="C179" s="3">
        <f>VLOOKUP(A179,'[1]Special Schools'!$A$6:$AY$25,51,0)</f>
        <v>3110700.14</v>
      </c>
      <c r="D179" s="4">
        <f>VLOOKUP(A179,[2]Maintained!$B$4:$N$461,13,0)</f>
        <v>-23151.190000001341</v>
      </c>
      <c r="E179" s="5">
        <f t="shared" ref="E179:E184" si="13">(D179/C179)</f>
        <v>-7.4424370585592153E-3</v>
      </c>
      <c r="F179" s="8">
        <v>40</v>
      </c>
      <c r="G179" s="9">
        <f>VLOOKUP(A179,'[1]Special Schools'!$A$6:$E$25,5,0)</f>
        <v>158</v>
      </c>
      <c r="H179" s="3">
        <f t="shared" ref="H179:H184" si="14">F179*G179</f>
        <v>6320</v>
      </c>
    </row>
    <row r="180" spans="1:8" x14ac:dyDescent="0.25">
      <c r="A180" s="1">
        <v>7048</v>
      </c>
      <c r="B180" s="2" t="s">
        <v>182</v>
      </c>
      <c r="C180" s="3">
        <f>VLOOKUP(A180,'[1]Special Schools'!$A$6:$AY$25,51,0)</f>
        <v>4839002.8600000003</v>
      </c>
      <c r="D180" s="4">
        <f>VLOOKUP(A180,[2]Maintained!$B$4:$N$461,13,0)</f>
        <v>69248.780000002123</v>
      </c>
      <c r="E180" s="5">
        <f t="shared" si="13"/>
        <v>1.4310547441999676E-2</v>
      </c>
      <c r="F180" s="8">
        <v>40</v>
      </c>
      <c r="G180" s="9">
        <f>VLOOKUP(A180,'[1]Special Schools'!$A$6:$E$25,5,0)</f>
        <v>242</v>
      </c>
      <c r="H180" s="3">
        <f t="shared" si="14"/>
        <v>9680</v>
      </c>
    </row>
    <row r="181" spans="1:8" x14ac:dyDescent="0.25">
      <c r="A181" s="1">
        <v>7060</v>
      </c>
      <c r="B181" s="2" t="s">
        <v>186</v>
      </c>
      <c r="C181" s="3">
        <f>VLOOKUP(A181,'[1]Special Schools'!$A$6:$AY$25,51,0)</f>
        <v>3241333.85</v>
      </c>
      <c r="D181" s="4">
        <f>VLOOKUP(A181,[2]Maintained!$B$4:$N$461,13,0)</f>
        <v>426361.22999999858</v>
      </c>
      <c r="E181" s="5">
        <f t="shared" si="13"/>
        <v>0.13153882004471665</v>
      </c>
      <c r="F181" s="8">
        <v>45</v>
      </c>
      <c r="G181" s="9">
        <f>VLOOKUP(A181,'[1]Special Schools'!$A$6:$E$25,5,0)</f>
        <v>145</v>
      </c>
      <c r="H181" s="3">
        <f t="shared" si="14"/>
        <v>6525</v>
      </c>
    </row>
    <row r="182" spans="1:8" x14ac:dyDescent="0.25">
      <c r="A182" s="1">
        <v>7054</v>
      </c>
      <c r="B182" s="2" t="s">
        <v>183</v>
      </c>
      <c r="C182" s="3">
        <f>VLOOKUP(A182,'[1]Special Schools'!$A$6:$AY$25,51,0)</f>
        <v>5477818.2699999996</v>
      </c>
      <c r="D182" s="4">
        <f>VLOOKUP(A182,[2]Maintained!$B$4:$N$461,13,0)</f>
        <v>746816.16000000294</v>
      </c>
      <c r="E182" s="5">
        <f t="shared" si="13"/>
        <v>0.13633459950470445</v>
      </c>
      <c r="F182" s="8">
        <v>45</v>
      </c>
      <c r="G182" s="9">
        <f>VLOOKUP(A182,'[1]Special Schools'!$A$6:$E$25,5,0)</f>
        <v>219</v>
      </c>
      <c r="H182" s="3">
        <f t="shared" si="14"/>
        <v>9855</v>
      </c>
    </row>
    <row r="183" spans="1:8" x14ac:dyDescent="0.25">
      <c r="A183" s="1">
        <v>7036</v>
      </c>
      <c r="B183" s="2" t="s">
        <v>181</v>
      </c>
      <c r="C183" s="3">
        <f>VLOOKUP(A183,'[1]Special Schools'!$A$6:$AY$25,51,0)</f>
        <v>2278016.12</v>
      </c>
      <c r="D183" s="4">
        <f>VLOOKUP(A183,[2]Maintained!$B$4:$N$461,13,0)</f>
        <v>334545.97999999952</v>
      </c>
      <c r="E183" s="5">
        <f t="shared" si="13"/>
        <v>0.14685847789347492</v>
      </c>
      <c r="F183" s="8">
        <v>45</v>
      </c>
      <c r="G183" s="9">
        <f>VLOOKUP(A183,'[1]Special Schools'!$A$6:$E$25,5,0)</f>
        <v>164</v>
      </c>
      <c r="H183" s="3">
        <f t="shared" si="14"/>
        <v>7380</v>
      </c>
    </row>
    <row r="184" spans="1:8" x14ac:dyDescent="0.25">
      <c r="A184" s="1">
        <v>7069</v>
      </c>
      <c r="B184" s="2" t="s">
        <v>185</v>
      </c>
      <c r="C184" s="3">
        <f>VLOOKUP(A184,'[1]Special Schools'!$A$6:$AY$25,51,0)</f>
        <v>5564962.8399999999</v>
      </c>
      <c r="D184" s="4">
        <f>VLOOKUP(A184,[2]Maintained!$B$4:$N$461,13,0)</f>
        <v>2146708.6700000018</v>
      </c>
      <c r="E184" s="5">
        <f t="shared" si="13"/>
        <v>0.38575435842443145</v>
      </c>
      <c r="F184" s="8">
        <v>50</v>
      </c>
      <c r="G184" s="9">
        <f>VLOOKUP(A184,'[1]Special Schools'!$A$6:$E$25,5,0)</f>
        <v>248</v>
      </c>
      <c r="H184" s="3">
        <f t="shared" si="14"/>
        <v>12400</v>
      </c>
    </row>
  </sheetData>
  <sortState xmlns:xlrd2="http://schemas.microsoft.com/office/spreadsheetml/2017/richdata2" ref="A5:H175">
    <sortCondition ref="E5:E175"/>
  </sortState>
  <mergeCells count="8">
    <mergeCell ref="H3:H4"/>
    <mergeCell ref="A3:A4"/>
    <mergeCell ref="B3:B4"/>
    <mergeCell ref="C3:C4"/>
    <mergeCell ref="D3:D4"/>
    <mergeCell ref="E3:E4"/>
    <mergeCell ref="G3:G4"/>
    <mergeCell ref="F3:F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B48836D690C4AAC168C8448D2F721" ma:contentTypeVersion="3" ma:contentTypeDescription="Create a new document." ma:contentTypeScope="" ma:versionID="3c875ef21e689190717eaed2a37c2c3b">
  <xsd:schema xmlns:xsd="http://www.w3.org/2001/XMLSchema" xmlns:xs="http://www.w3.org/2001/XMLSchema" xmlns:p="http://schemas.microsoft.com/office/2006/metadata/properties" xmlns:ns1="http://schemas.microsoft.com/sharepoint/v3" xmlns:ns3="a5b7c433-9aa9-429c-ab64-277417faf551" targetNamespace="http://schemas.microsoft.com/office/2006/metadata/properties" ma:root="true" ma:fieldsID="1babdf99cd6754776f33f11ff93bbdd4" ns1:_="" ns3:_="">
    <xsd:import namespace="http://schemas.microsoft.com/sharepoint/v3"/>
    <xsd:import namespace="a5b7c433-9aa9-429c-ab64-277417faf55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7c433-9aa9-429c-ab64-277417faf55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B54081-2C40-4892-8F79-D347BC8BA21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5673766-e0b5-4eed-8a95-be56a8e8bf9c"/>
    <ds:schemaRef ds:uri="f501759c-6e27-42a7-bc53-ace532592ae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FCCDA3-04DE-4757-ADB6-9D6380344A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F28B6-2069-4D5B-8B7E-151A7927A1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yannick.s-whyley</dc:creator>
  <cp:lastModifiedBy>Yannick Stupples-Whyley - Senior Finance Business Part</cp:lastModifiedBy>
  <dcterms:created xsi:type="dcterms:W3CDTF">2023-06-01T08:59:45Z</dcterms:created>
  <dcterms:modified xsi:type="dcterms:W3CDTF">2023-07-05T11:02:57Z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2023-06-01T08:59:45Z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11a8263b-e3fd-4d69-8a5b-3660e02a80b4</vt:lpwstr>
  </property>
  <property fmtid="{D5CDD505-2E9C-101B-9397-08002B2CF9AE}" pid="8" name="MSIP_Label_39d8be9e-c8d9-4b9c-bd40-2c27cc7ea2e6_ContentBits">
    <vt:lpwstr>0</vt:lpwstr>
  </property>
  <property fmtid="{D5CDD505-2E9C-101B-9397-08002B2CF9AE}" pid="9" name="ContentTypeId">
    <vt:lpwstr>0x0101004A0B48836D690C4AAC168C8448D2F721</vt:lpwstr>
  </property>
</Properties>
</file>